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815" windowHeight="8295" firstSheet="2" activeTab="6"/>
  </bookViews>
  <sheets>
    <sheet name="cel5B fluorescence gain50" sheetId="1" r:id="rId1"/>
    <sheet name="cel5B fluorescence gain55" sheetId="2" r:id="rId2"/>
    <sheet name="cel9A fluo gain50" sheetId="3" r:id="rId3"/>
    <sheet name="cel9A fluo gain55" sheetId="4" r:id="rId4"/>
    <sheet name="needle fluo gain50" sheetId="5" r:id="rId5"/>
    <sheet name="needle fluo gain55" sheetId="6" r:id="rId6"/>
    <sheet name="gliadin fluo gain50" sheetId="7" r:id="rId7"/>
    <sheet name="gliadin fluo gain55" sheetId="8" r:id="rId8"/>
  </sheets>
  <definedNames/>
  <calcPr fullCalcOnLoad="1"/>
</workbook>
</file>

<file path=xl/sharedStrings.xml><?xml version="1.0" encoding="utf-8"?>
<sst xmlns="http://schemas.openxmlformats.org/spreadsheetml/2006/main" count="384" uniqueCount="76">
  <si>
    <t>SAFIRE II;   Serial number: 807003897;   Firmware: V 2.10 12/2007 Safire2;   XFLUOR4SAFIREII Version: V 4.62n</t>
  </si>
  <si>
    <t>Date:</t>
  </si>
  <si>
    <t>Time:</t>
  </si>
  <si>
    <t>Measurement mode:</t>
  </si>
  <si>
    <t>nm</t>
  </si>
  <si>
    <t>Number of reads:</t>
  </si>
  <si>
    <t>Plate definition file:</t>
  </si>
  <si>
    <t>COS96ft.pdf</t>
  </si>
  <si>
    <t>Shake duration (Linear Medium):</t>
  </si>
  <si>
    <t>s</t>
  </si>
  <si>
    <t>Target Temperature:</t>
  </si>
  <si>
    <t>Current Temperature:</t>
  </si>
  <si>
    <t>Temperature:</t>
  </si>
  <si>
    <t>°C</t>
  </si>
  <si>
    <t>&lt;&gt;</t>
  </si>
  <si>
    <t>A</t>
  </si>
  <si>
    <t>B</t>
  </si>
  <si>
    <t>C</t>
  </si>
  <si>
    <t>D</t>
  </si>
  <si>
    <t>E</t>
  </si>
  <si>
    <t>F</t>
  </si>
  <si>
    <t>G</t>
  </si>
  <si>
    <t>H</t>
  </si>
  <si>
    <t>Fluorescence</t>
  </si>
  <si>
    <t>Excitation wavelength:</t>
  </si>
  <si>
    <t>Emission wavelength:</t>
  </si>
  <si>
    <t>Excitation bandwidth:</t>
  </si>
  <si>
    <t>Emission bandwidth:</t>
  </si>
  <si>
    <t>Gain (Manual):</t>
  </si>
  <si>
    <t>FlashMode:</t>
  </si>
  <si>
    <t>High sensitivity</t>
  </si>
  <si>
    <t>Integration time:</t>
  </si>
  <si>
    <t>µs</t>
  </si>
  <si>
    <t>Lag time:</t>
  </si>
  <si>
    <t>Z-Position (Manual):</t>
  </si>
  <si>
    <t>µm</t>
  </si>
  <si>
    <t>Rawdata (RFU)</t>
  </si>
  <si>
    <t>raw data</t>
  </si>
  <si>
    <t>observations:</t>
  </si>
  <si>
    <t>contructs in EC100D and pBdr052</t>
  </si>
  <si>
    <t>positive control in EC100D and pBca9145</t>
  </si>
  <si>
    <t>negative control in EC100D and pBca9495</t>
  </si>
  <si>
    <t>positive control in DH10B and pBca9145</t>
  </si>
  <si>
    <t>neg induced</t>
  </si>
  <si>
    <t>induced constructs</t>
  </si>
  <si>
    <t>induced constructs/neg induced</t>
  </si>
  <si>
    <t>perhaps the phagemid part is also disabling the cells' ability to express and transport proteins</t>
  </si>
  <si>
    <t xml:space="preserve">comparing the negative controls to induced contructs  </t>
  </si>
  <si>
    <t>uninduced constructs</t>
  </si>
  <si>
    <t>induced constructs/uninduced constructs</t>
  </si>
  <si>
    <t>the PBS wash is high than both the neg controls and the induced constructs</t>
  </si>
  <si>
    <t>strep tag is working since see noticeable fluor</t>
  </si>
  <si>
    <t>strep-R is working since see binding</t>
  </si>
  <si>
    <t>toxicity</t>
  </si>
  <si>
    <t>low copy number</t>
  </si>
  <si>
    <t>average fluorescence of PBS</t>
  </si>
  <si>
    <t>fluorescence subtracted by PBS</t>
  </si>
  <si>
    <t>average for negative control</t>
  </si>
  <si>
    <t>fluorescence subtracted by negative control</t>
  </si>
  <si>
    <t>average of PBS fluorescence</t>
  </si>
  <si>
    <t>orange = induced parts</t>
  </si>
  <si>
    <t>light pink= induced 9145 pos in EC100D</t>
  </si>
  <si>
    <t>light green= uninduced 9145 pos in EC100D</t>
  </si>
  <si>
    <t>pink = induced 9495 neg in EC100D</t>
  </si>
  <si>
    <t>blue = uninduced 9495 neg in EC100D</t>
  </si>
  <si>
    <t>gray = induced 9145 pos in TG1</t>
  </si>
  <si>
    <t>green = uninduced parts</t>
  </si>
  <si>
    <t>yellow = PBS</t>
  </si>
  <si>
    <t>fluorescence subtracted by the induced negative control</t>
  </si>
  <si>
    <t xml:space="preserve">averge of </t>
  </si>
  <si>
    <t>average of  induced neg control</t>
  </si>
  <si>
    <t>average of PBS</t>
  </si>
  <si>
    <t>average of negative control</t>
  </si>
  <si>
    <t>fluorescence subtracted by neg control</t>
  </si>
  <si>
    <t>fluorescence subtracted PBS background</t>
  </si>
  <si>
    <t xml:space="preserve">average of negative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</si>
</sst>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hh:mm"/>
    <numFmt numFmtId="166" formatCode="0.0000"/>
    <numFmt numFmtId="167" formatCode="0.000"/>
  </numFmts>
  <fonts count="4">
    <font>
      <sz val="10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sz val="11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1" fillId="2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" fontId="0" fillId="5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7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1" fontId="0" fillId="10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4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7" borderId="0" xfId="0" applyNumberFormat="1" applyFill="1" applyAlignment="1">
      <alignment/>
    </xf>
    <xf numFmtId="1" fontId="0" fillId="6" borderId="0" xfId="0" applyNumberFormat="1" applyFill="1" applyAlignment="1">
      <alignment/>
    </xf>
    <xf numFmtId="1" fontId="0" fillId="8" borderId="0" xfId="0" applyNumberFormat="1" applyFill="1" applyAlignment="1">
      <alignment/>
    </xf>
    <xf numFmtId="1" fontId="0" fillId="10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0" fillId="0" borderId="0" xfId="0" applyNumberFormat="1" applyFill="1" applyAlignment="1">
      <alignment/>
    </xf>
    <xf numFmtId="166" fontId="0" fillId="4" borderId="0" xfId="0" applyNumberForma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0" fillId="8" borderId="0" xfId="0" applyNumberFormat="1" applyFont="1" applyFill="1" applyAlignment="1">
      <alignment horizontal="center"/>
    </xf>
    <xf numFmtId="1" fontId="0" fillId="1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'gliadin fluo gain50'!$AG$25:$BB$25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'gliadin fluo gain50'!$AG$26:$BB$26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'gliadin fluo gain50'!$AG$27:$BB$27</c:f>
              <c:numCache/>
            </c:numRef>
          </c:val>
        </c:ser>
        <c:axId val="58501756"/>
        <c:axId val="56753757"/>
      </c:barChart>
      <c:catAx>
        <c:axId val="5850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53757"/>
        <c:crosses val="autoZero"/>
        <c:auto val="1"/>
        <c:lblOffset val="100"/>
        <c:noMultiLvlLbl val="0"/>
      </c:catAx>
      <c:valAx>
        <c:axId val="56753757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01756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419100</xdr:colOff>
      <xdr:row>34</xdr:row>
      <xdr:rowOff>0</xdr:rowOff>
    </xdr:from>
    <xdr:to>
      <xdr:col>50</xdr:col>
      <xdr:colOff>466725</xdr:colOff>
      <xdr:row>54</xdr:row>
      <xdr:rowOff>66675</xdr:rowOff>
    </xdr:to>
    <xdr:graphicFrame>
      <xdr:nvGraphicFramePr>
        <xdr:cNvPr id="1" name="Chart 2"/>
        <xdr:cNvGraphicFramePr/>
      </xdr:nvGraphicFramePr>
      <xdr:xfrm>
        <a:off x="23079075" y="5505450"/>
        <a:ext cx="64389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2"/>
  <sheetViews>
    <sheetView workbookViewId="0" topLeftCell="A12">
      <selection activeCell="Y32" sqref="Y32:Y34"/>
    </sheetView>
  </sheetViews>
  <sheetFormatPr defaultColWidth="9.140625" defaultRowHeight="12.75"/>
  <cols>
    <col min="1" max="16384" width="8.7109375" style="0" customWidth="1"/>
  </cols>
  <sheetData>
    <row r="1" ht="12.75">
      <c r="A1" t="s">
        <v>0</v>
      </c>
    </row>
    <row r="2" spans="1:6" ht="12.75">
      <c r="A2" t="s">
        <v>1</v>
      </c>
      <c r="F2" s="1">
        <v>40022</v>
      </c>
    </row>
    <row r="3" spans="1:6" ht="12.75">
      <c r="A3" t="s">
        <v>2</v>
      </c>
      <c r="F3" s="2">
        <v>0.8496296296296296</v>
      </c>
    </row>
    <row r="5" spans="1:6" ht="12.75">
      <c r="A5" t="s">
        <v>3</v>
      </c>
      <c r="F5" s="3" t="s">
        <v>23</v>
      </c>
    </row>
    <row r="6" spans="1:7" ht="12.75">
      <c r="A6" t="s">
        <v>24</v>
      </c>
      <c r="F6">
        <v>488</v>
      </c>
      <c r="G6" t="s">
        <v>4</v>
      </c>
    </row>
    <row r="7" spans="1:7" ht="12.75">
      <c r="A7" t="s">
        <v>25</v>
      </c>
      <c r="F7">
        <v>575</v>
      </c>
      <c r="G7" t="s">
        <v>4</v>
      </c>
    </row>
    <row r="8" spans="1:7" ht="12.75">
      <c r="A8" t="s">
        <v>26</v>
      </c>
      <c r="F8">
        <v>20</v>
      </c>
      <c r="G8" t="s">
        <v>4</v>
      </c>
    </row>
    <row r="9" spans="1:7" ht="12.75">
      <c r="A9" t="s">
        <v>27</v>
      </c>
      <c r="F9">
        <v>20</v>
      </c>
      <c r="G9" t="s">
        <v>4</v>
      </c>
    </row>
    <row r="10" spans="1:6" ht="12.75">
      <c r="A10" t="s">
        <v>28</v>
      </c>
      <c r="F10">
        <v>50</v>
      </c>
    </row>
    <row r="11" spans="1:6" ht="12.75">
      <c r="A11" t="s">
        <v>5</v>
      </c>
      <c r="F11">
        <v>20</v>
      </c>
    </row>
    <row r="12" spans="1:6" ht="12.75">
      <c r="A12" t="s">
        <v>29</v>
      </c>
      <c r="F12" s="3" t="s">
        <v>30</v>
      </c>
    </row>
    <row r="13" spans="1:7" ht="12.75">
      <c r="A13" t="s">
        <v>31</v>
      </c>
      <c r="F13">
        <v>40</v>
      </c>
      <c r="G13" t="s">
        <v>32</v>
      </c>
    </row>
    <row r="14" spans="1:7" ht="12.75">
      <c r="A14" t="s">
        <v>33</v>
      </c>
      <c r="F14">
        <v>0</v>
      </c>
      <c r="G14" t="s">
        <v>32</v>
      </c>
    </row>
    <row r="15" spans="1:6" ht="12.75">
      <c r="A15" t="s">
        <v>6</v>
      </c>
      <c r="F15" s="3" t="s">
        <v>7</v>
      </c>
    </row>
    <row r="16" spans="1:7" ht="12.75">
      <c r="A16" t="s">
        <v>34</v>
      </c>
      <c r="F16">
        <v>5100</v>
      </c>
      <c r="G16" t="s">
        <v>35</v>
      </c>
    </row>
    <row r="17" spans="1:7" ht="12.75">
      <c r="A17" t="s">
        <v>10</v>
      </c>
      <c r="F17">
        <v>37</v>
      </c>
      <c r="G17" t="s">
        <v>13</v>
      </c>
    </row>
    <row r="18" spans="1:7" ht="12.75">
      <c r="A18" t="s">
        <v>11</v>
      </c>
      <c r="F18">
        <v>37</v>
      </c>
      <c r="G18" t="s">
        <v>13</v>
      </c>
    </row>
    <row r="20" spans="1:10" ht="12.75">
      <c r="A20" t="s">
        <v>36</v>
      </c>
      <c r="F20" t="s">
        <v>12</v>
      </c>
      <c r="I20">
        <v>37</v>
      </c>
      <c r="J20" t="s">
        <v>13</v>
      </c>
    </row>
    <row r="21" spans="1:18" ht="12.75">
      <c r="A21" s="4" t="s">
        <v>14</v>
      </c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4">
        <v>7</v>
      </c>
      <c r="I21" s="4">
        <v>8</v>
      </c>
      <c r="J21" s="4">
        <v>9</v>
      </c>
      <c r="K21" s="4">
        <v>10</v>
      </c>
      <c r="L21" s="4">
        <v>11</v>
      </c>
      <c r="M21" s="4">
        <v>12</v>
      </c>
      <c r="R21" t="s">
        <v>56</v>
      </c>
    </row>
    <row r="22" spans="1:41" ht="12.75">
      <c r="A22" s="4" t="s">
        <v>15</v>
      </c>
      <c r="B22" s="13">
        <v>34</v>
      </c>
      <c r="C22" s="13">
        <v>36</v>
      </c>
      <c r="D22" s="13">
        <v>33</v>
      </c>
      <c r="E22" s="13">
        <v>32</v>
      </c>
      <c r="F22" s="13">
        <v>32</v>
      </c>
      <c r="G22" s="13">
        <v>34</v>
      </c>
      <c r="H22" s="13">
        <v>34</v>
      </c>
      <c r="I22" s="13">
        <v>33</v>
      </c>
      <c r="J22" s="14">
        <v>5599</v>
      </c>
      <c r="K22" s="16">
        <v>36</v>
      </c>
      <c r="L22" s="15">
        <v>36</v>
      </c>
      <c r="M22" s="17">
        <v>34</v>
      </c>
      <c r="O22" t="s">
        <v>37</v>
      </c>
      <c r="R22" s="21">
        <f>B22-27</f>
        <v>7</v>
      </c>
      <c r="S22" s="21">
        <f aca="true" t="shared" si="0" ref="S22:U24">C22-27</f>
        <v>9</v>
      </c>
      <c r="T22" s="21">
        <f t="shared" si="0"/>
        <v>6</v>
      </c>
      <c r="U22" s="21">
        <f t="shared" si="0"/>
        <v>5</v>
      </c>
      <c r="V22" s="21">
        <f>F22-27</f>
        <v>5</v>
      </c>
      <c r="W22" s="21">
        <f>G22-27</f>
        <v>7</v>
      </c>
      <c r="X22" s="21">
        <f>H22-27</f>
        <v>7</v>
      </c>
      <c r="Y22" s="21">
        <f>I22-27</f>
        <v>6</v>
      </c>
      <c r="Z22" s="21">
        <f>B25-27</f>
        <v>9</v>
      </c>
      <c r="AA22" s="21">
        <f aca="true" t="shared" si="1" ref="AA22:AG24">C25-27</f>
        <v>5</v>
      </c>
      <c r="AB22" s="21">
        <f t="shared" si="1"/>
        <v>4</v>
      </c>
      <c r="AC22" s="21">
        <f t="shared" si="1"/>
        <v>7</v>
      </c>
      <c r="AD22" s="21">
        <f t="shared" si="1"/>
        <v>6</v>
      </c>
      <c r="AE22" s="21">
        <f t="shared" si="1"/>
        <v>8</v>
      </c>
      <c r="AF22" s="21">
        <f t="shared" si="1"/>
        <v>7</v>
      </c>
      <c r="AG22" s="21">
        <f t="shared" si="1"/>
        <v>6</v>
      </c>
      <c r="AH22" s="22">
        <f>J22-27</f>
        <v>5572</v>
      </c>
      <c r="AI22" s="23">
        <f>K22-27</f>
        <v>9</v>
      </c>
      <c r="AJ22" s="24">
        <f>L22-27</f>
        <v>9</v>
      </c>
      <c r="AK22" s="25">
        <f>M22-27</f>
        <v>7</v>
      </c>
      <c r="AL22" s="27">
        <f>J25-27</f>
        <v>1726</v>
      </c>
      <c r="AM22" s="26">
        <f>K25-27</f>
        <v>13</v>
      </c>
      <c r="AN22" s="26">
        <f aca="true" t="shared" si="2" ref="AN22:AO24">L25-27</f>
        <v>6</v>
      </c>
      <c r="AO22" s="26">
        <f t="shared" si="2"/>
        <v>5</v>
      </c>
    </row>
    <row r="23" spans="1:41" ht="12.75">
      <c r="A23" s="4" t="s">
        <v>16</v>
      </c>
      <c r="B23" s="13">
        <v>34</v>
      </c>
      <c r="C23" s="13">
        <v>36</v>
      </c>
      <c r="D23" s="13">
        <v>34</v>
      </c>
      <c r="E23" s="13">
        <v>31</v>
      </c>
      <c r="F23" s="13">
        <v>34</v>
      </c>
      <c r="G23" s="13">
        <v>32</v>
      </c>
      <c r="H23" s="13">
        <v>31</v>
      </c>
      <c r="I23" s="13">
        <v>34</v>
      </c>
      <c r="J23" s="14">
        <v>5825</v>
      </c>
      <c r="K23" s="16">
        <v>34</v>
      </c>
      <c r="L23" s="15">
        <v>33</v>
      </c>
      <c r="M23" s="17">
        <v>31</v>
      </c>
      <c r="P23" s="9">
        <f>AVERAGE(B28:M29)</f>
        <v>27.375</v>
      </c>
      <c r="R23" s="21">
        <f>B23-27</f>
        <v>7</v>
      </c>
      <c r="S23" s="21">
        <f t="shared" si="0"/>
        <v>9</v>
      </c>
      <c r="T23" s="21">
        <f t="shared" si="0"/>
        <v>7</v>
      </c>
      <c r="U23" s="21">
        <f t="shared" si="0"/>
        <v>4</v>
      </c>
      <c r="V23" s="21">
        <f>F23-27</f>
        <v>7</v>
      </c>
      <c r="W23" s="21">
        <f>G23-27</f>
        <v>5</v>
      </c>
      <c r="X23" s="21">
        <f>H23-27</f>
        <v>4</v>
      </c>
      <c r="Y23" s="21">
        <f>I23-27</f>
        <v>7</v>
      </c>
      <c r="Z23" s="21">
        <f>B26-27</f>
        <v>7</v>
      </c>
      <c r="AA23" s="21">
        <f t="shared" si="1"/>
        <v>7</v>
      </c>
      <c r="AB23" s="21">
        <f t="shared" si="1"/>
        <v>8</v>
      </c>
      <c r="AC23" s="21">
        <f t="shared" si="1"/>
        <v>5</v>
      </c>
      <c r="AD23" s="21">
        <f t="shared" si="1"/>
        <v>3</v>
      </c>
      <c r="AE23" s="21">
        <f t="shared" si="1"/>
        <v>10</v>
      </c>
      <c r="AF23" s="21">
        <f t="shared" si="1"/>
        <v>5</v>
      </c>
      <c r="AG23" s="21">
        <f t="shared" si="1"/>
        <v>8</v>
      </c>
      <c r="AH23" s="22">
        <f>J23-27</f>
        <v>5798</v>
      </c>
      <c r="AI23" s="23">
        <f>K23-27</f>
        <v>7</v>
      </c>
      <c r="AJ23" s="24">
        <f>L23-27</f>
        <v>6</v>
      </c>
      <c r="AK23" s="25">
        <f>M23-27</f>
        <v>4</v>
      </c>
      <c r="AL23" s="27">
        <f>J26-27</f>
        <v>1686</v>
      </c>
      <c r="AM23" s="26">
        <f>K26-27</f>
        <v>5</v>
      </c>
      <c r="AN23" s="26">
        <f t="shared" si="2"/>
        <v>7</v>
      </c>
      <c r="AO23" s="26">
        <f t="shared" si="2"/>
        <v>5</v>
      </c>
    </row>
    <row r="24" spans="1:41" ht="12.75">
      <c r="A24" s="4" t="s">
        <v>17</v>
      </c>
      <c r="B24" s="13">
        <v>36</v>
      </c>
      <c r="C24" s="13">
        <v>30</v>
      </c>
      <c r="D24" s="13">
        <v>33</v>
      </c>
      <c r="E24" s="13">
        <v>33</v>
      </c>
      <c r="F24" s="13">
        <v>31</v>
      </c>
      <c r="G24" s="13">
        <v>34</v>
      </c>
      <c r="H24" s="13">
        <v>30</v>
      </c>
      <c r="I24" s="13">
        <v>33</v>
      </c>
      <c r="J24" s="14">
        <v>5918</v>
      </c>
      <c r="K24" s="16">
        <v>34</v>
      </c>
      <c r="L24" s="15">
        <v>35</v>
      </c>
      <c r="M24" s="17">
        <v>32</v>
      </c>
      <c r="P24" t="s">
        <v>59</v>
      </c>
      <c r="R24" s="21">
        <f>B24-27</f>
        <v>9</v>
      </c>
      <c r="S24" s="21">
        <f t="shared" si="0"/>
        <v>3</v>
      </c>
      <c r="T24" s="21">
        <f t="shared" si="0"/>
        <v>6</v>
      </c>
      <c r="U24" s="21">
        <f t="shared" si="0"/>
        <v>6</v>
      </c>
      <c r="V24" s="21">
        <f>F24-27</f>
        <v>4</v>
      </c>
      <c r="W24" s="21">
        <f>G24-27</f>
        <v>7</v>
      </c>
      <c r="X24" s="21">
        <f>H24-27</f>
        <v>3</v>
      </c>
      <c r="Y24" s="21">
        <f>I24-27</f>
        <v>6</v>
      </c>
      <c r="Z24" s="21">
        <f>B27-27</f>
        <v>7</v>
      </c>
      <c r="AA24" s="21">
        <f t="shared" si="1"/>
        <v>5</v>
      </c>
      <c r="AB24" s="21">
        <f t="shared" si="1"/>
        <v>8</v>
      </c>
      <c r="AC24" s="21">
        <f t="shared" si="1"/>
        <v>7</v>
      </c>
      <c r="AD24" s="21">
        <f t="shared" si="1"/>
        <v>5</v>
      </c>
      <c r="AE24" s="21">
        <f t="shared" si="1"/>
        <v>5</v>
      </c>
      <c r="AF24" s="21">
        <f t="shared" si="1"/>
        <v>10</v>
      </c>
      <c r="AG24" s="21">
        <f t="shared" si="1"/>
        <v>8</v>
      </c>
      <c r="AH24" s="22">
        <f>J24-27</f>
        <v>5891</v>
      </c>
      <c r="AI24" s="23">
        <f>K24-27</f>
        <v>7</v>
      </c>
      <c r="AJ24" s="24">
        <f>L24-27</f>
        <v>8</v>
      </c>
      <c r="AK24" s="25">
        <f>M24-27</f>
        <v>5</v>
      </c>
      <c r="AL24" s="7">
        <v>0</v>
      </c>
      <c r="AM24" s="26">
        <f>K27-27</f>
        <v>5</v>
      </c>
      <c r="AN24" s="26">
        <f t="shared" si="2"/>
        <v>5</v>
      </c>
      <c r="AO24" s="26">
        <f t="shared" si="2"/>
        <v>6</v>
      </c>
    </row>
    <row r="25" spans="1:13" ht="12.75">
      <c r="A25" s="4" t="s">
        <v>18</v>
      </c>
      <c r="B25" s="13">
        <v>36</v>
      </c>
      <c r="C25" s="13">
        <v>32</v>
      </c>
      <c r="D25" s="13">
        <v>31</v>
      </c>
      <c r="E25" s="13">
        <v>34</v>
      </c>
      <c r="F25" s="13">
        <v>33</v>
      </c>
      <c r="G25" s="13">
        <v>35</v>
      </c>
      <c r="H25" s="13">
        <v>34</v>
      </c>
      <c r="I25" s="13">
        <v>33</v>
      </c>
      <c r="J25" s="20">
        <v>1753</v>
      </c>
      <c r="K25" s="19">
        <v>40</v>
      </c>
      <c r="L25" s="19">
        <v>33</v>
      </c>
      <c r="M25" s="19">
        <v>32</v>
      </c>
    </row>
    <row r="26" spans="1:13" ht="12.75">
      <c r="A26" s="4" t="s">
        <v>19</v>
      </c>
      <c r="B26" s="13">
        <v>34</v>
      </c>
      <c r="C26" s="13">
        <v>34</v>
      </c>
      <c r="D26" s="13">
        <v>35</v>
      </c>
      <c r="E26" s="13">
        <v>32</v>
      </c>
      <c r="F26" s="13">
        <v>30</v>
      </c>
      <c r="G26" s="13">
        <v>37</v>
      </c>
      <c r="H26" s="13">
        <v>32</v>
      </c>
      <c r="I26" s="13">
        <v>35</v>
      </c>
      <c r="J26" s="20">
        <v>1713</v>
      </c>
      <c r="K26" s="19">
        <v>32</v>
      </c>
      <c r="L26" s="19">
        <v>34</v>
      </c>
      <c r="M26" s="19">
        <v>32</v>
      </c>
    </row>
    <row r="27" spans="1:13" ht="12.75">
      <c r="A27" s="4" t="s">
        <v>20</v>
      </c>
      <c r="B27" s="13">
        <v>34</v>
      </c>
      <c r="C27" s="13">
        <v>32</v>
      </c>
      <c r="D27" s="13">
        <v>35</v>
      </c>
      <c r="E27" s="13">
        <v>34</v>
      </c>
      <c r="F27" s="13">
        <v>32</v>
      </c>
      <c r="G27" s="13">
        <v>32</v>
      </c>
      <c r="H27" s="13">
        <v>37</v>
      </c>
      <c r="I27" s="13">
        <v>35</v>
      </c>
      <c r="J27" s="18">
        <v>28</v>
      </c>
      <c r="K27" s="19">
        <v>32</v>
      </c>
      <c r="L27" s="19">
        <v>32</v>
      </c>
      <c r="M27" s="19">
        <v>33</v>
      </c>
    </row>
    <row r="28" spans="1:13" ht="12.75">
      <c r="A28" s="4" t="s">
        <v>21</v>
      </c>
      <c r="B28" s="18">
        <v>27</v>
      </c>
      <c r="C28" s="18">
        <v>26</v>
      </c>
      <c r="D28" s="18">
        <v>26</v>
      </c>
      <c r="E28" s="18">
        <v>28</v>
      </c>
      <c r="F28" s="18">
        <v>29</v>
      </c>
      <c r="G28" s="18">
        <v>28</v>
      </c>
      <c r="H28" s="18">
        <v>28</v>
      </c>
      <c r="I28" s="18">
        <v>25</v>
      </c>
      <c r="J28" s="18">
        <v>28</v>
      </c>
      <c r="K28" s="18">
        <v>27</v>
      </c>
      <c r="L28" s="18">
        <v>30</v>
      </c>
      <c r="M28" s="18">
        <v>27</v>
      </c>
    </row>
    <row r="29" spans="1:13" ht="12.75">
      <c r="A29" s="4" t="s">
        <v>22</v>
      </c>
      <c r="B29" s="18">
        <v>27</v>
      </c>
      <c r="C29" s="18">
        <v>28</v>
      </c>
      <c r="D29" s="18">
        <v>26</v>
      </c>
      <c r="E29" s="18">
        <v>28</v>
      </c>
      <c r="F29" s="18">
        <v>26</v>
      </c>
      <c r="G29" s="18">
        <v>26</v>
      </c>
      <c r="H29" s="18">
        <v>28</v>
      </c>
      <c r="I29" s="18">
        <v>27</v>
      </c>
      <c r="J29" s="18">
        <v>29</v>
      </c>
      <c r="K29" s="18">
        <v>27</v>
      </c>
      <c r="L29" s="18">
        <v>26</v>
      </c>
      <c r="M29" s="18">
        <v>30</v>
      </c>
    </row>
    <row r="31" spans="2:7" ht="12.75">
      <c r="B31" t="s">
        <v>60</v>
      </c>
      <c r="G31" t="s">
        <v>68</v>
      </c>
    </row>
    <row r="32" spans="2:28" ht="12.75">
      <c r="B32" s="6" t="s">
        <v>61</v>
      </c>
      <c r="C32" s="6"/>
      <c r="D32" s="6"/>
      <c r="E32" s="6"/>
      <c r="F32" s="6"/>
      <c r="G32" s="29">
        <f>B22-35</f>
        <v>-1</v>
      </c>
      <c r="H32" s="29">
        <f aca="true" t="shared" si="3" ref="H32:N34">C22-35</f>
        <v>1</v>
      </c>
      <c r="I32" s="29">
        <f t="shared" si="3"/>
        <v>-2</v>
      </c>
      <c r="J32" s="29">
        <f t="shared" si="3"/>
        <v>-3</v>
      </c>
      <c r="K32" s="29">
        <f t="shared" si="3"/>
        <v>-3</v>
      </c>
      <c r="L32" s="29">
        <f t="shared" si="3"/>
        <v>-1</v>
      </c>
      <c r="M32" s="29">
        <f t="shared" si="3"/>
        <v>-1</v>
      </c>
      <c r="N32" s="29">
        <f t="shared" si="3"/>
        <v>-2</v>
      </c>
      <c r="O32" s="21">
        <f>B25-35</f>
        <v>1</v>
      </c>
      <c r="P32" s="21">
        <f aca="true" t="shared" si="4" ref="P32:V34">C25-35</f>
        <v>-3</v>
      </c>
      <c r="Q32" s="21">
        <f t="shared" si="4"/>
        <v>-4</v>
      </c>
      <c r="R32" s="21">
        <f t="shared" si="4"/>
        <v>-1</v>
      </c>
      <c r="S32" s="21">
        <f t="shared" si="4"/>
        <v>-2</v>
      </c>
      <c r="T32" s="21">
        <f t="shared" si="4"/>
        <v>0</v>
      </c>
      <c r="U32" s="21">
        <f t="shared" si="4"/>
        <v>-1</v>
      </c>
      <c r="V32" s="21">
        <f t="shared" si="4"/>
        <v>-2</v>
      </c>
      <c r="W32" s="22">
        <f>J22-35</f>
        <v>5564</v>
      </c>
      <c r="X32" s="23">
        <f>K22-35</f>
        <v>1</v>
      </c>
      <c r="Y32" s="27">
        <f>J25-35</f>
        <v>1718</v>
      </c>
      <c r="Z32" s="26">
        <f>K25-35</f>
        <v>5</v>
      </c>
      <c r="AA32" s="26">
        <f aca="true" t="shared" si="5" ref="AA32:AB34">L25-35</f>
        <v>-2</v>
      </c>
      <c r="AB32" s="26">
        <f t="shared" si="5"/>
        <v>-3</v>
      </c>
    </row>
    <row r="33" spans="2:28" ht="12.75">
      <c r="B33" s="6" t="s">
        <v>62</v>
      </c>
      <c r="C33" s="6"/>
      <c r="D33" s="6"/>
      <c r="E33" s="6"/>
      <c r="F33" s="6"/>
      <c r="G33" s="29">
        <f>B23-35</f>
        <v>-1</v>
      </c>
      <c r="H33" s="29">
        <f t="shared" si="3"/>
        <v>1</v>
      </c>
      <c r="I33" s="29">
        <f t="shared" si="3"/>
        <v>-1</v>
      </c>
      <c r="J33" s="29">
        <f t="shared" si="3"/>
        <v>-4</v>
      </c>
      <c r="K33" s="29">
        <f t="shared" si="3"/>
        <v>-1</v>
      </c>
      <c r="L33" s="29">
        <f t="shared" si="3"/>
        <v>-3</v>
      </c>
      <c r="M33" s="29">
        <f t="shared" si="3"/>
        <v>-4</v>
      </c>
      <c r="N33" s="29">
        <f t="shared" si="3"/>
        <v>-1</v>
      </c>
      <c r="O33" s="21">
        <f>B26-35</f>
        <v>-1</v>
      </c>
      <c r="P33" s="21">
        <f t="shared" si="4"/>
        <v>-1</v>
      </c>
      <c r="Q33" s="21">
        <f t="shared" si="4"/>
        <v>0</v>
      </c>
      <c r="R33" s="21">
        <f t="shared" si="4"/>
        <v>-3</v>
      </c>
      <c r="S33" s="21">
        <f t="shared" si="4"/>
        <v>-5</v>
      </c>
      <c r="T33" s="21">
        <f t="shared" si="4"/>
        <v>2</v>
      </c>
      <c r="U33" s="21">
        <f t="shared" si="4"/>
        <v>-3</v>
      </c>
      <c r="V33" s="21">
        <f t="shared" si="4"/>
        <v>0</v>
      </c>
      <c r="W33" s="22">
        <f>J23-35</f>
        <v>5790</v>
      </c>
      <c r="X33" s="23">
        <f>K23-35</f>
        <v>-1</v>
      </c>
      <c r="Y33" s="27">
        <f>J26-35</f>
        <v>1678</v>
      </c>
      <c r="Z33" s="26">
        <f>K26-35</f>
        <v>-3</v>
      </c>
      <c r="AA33" s="26">
        <f t="shared" si="5"/>
        <v>-1</v>
      </c>
      <c r="AB33" s="26">
        <f t="shared" si="5"/>
        <v>-3</v>
      </c>
    </row>
    <row r="34" spans="2:28" ht="12.75">
      <c r="B34" s="6" t="s">
        <v>63</v>
      </c>
      <c r="C34" s="6"/>
      <c r="D34" s="6"/>
      <c r="E34" s="6"/>
      <c r="F34" s="6"/>
      <c r="G34" s="29">
        <f>B24-35</f>
        <v>1</v>
      </c>
      <c r="H34" s="29">
        <f t="shared" si="3"/>
        <v>-5</v>
      </c>
      <c r="I34" s="29">
        <f t="shared" si="3"/>
        <v>-2</v>
      </c>
      <c r="J34" s="29">
        <f t="shared" si="3"/>
        <v>-2</v>
      </c>
      <c r="K34" s="29">
        <f t="shared" si="3"/>
        <v>-4</v>
      </c>
      <c r="L34" s="29">
        <f t="shared" si="3"/>
        <v>-1</v>
      </c>
      <c r="M34" s="29">
        <f t="shared" si="3"/>
        <v>-5</v>
      </c>
      <c r="N34" s="29">
        <f t="shared" si="3"/>
        <v>-2</v>
      </c>
      <c r="O34" s="21">
        <f>B27-35</f>
        <v>-1</v>
      </c>
      <c r="P34" s="21">
        <f t="shared" si="4"/>
        <v>-3</v>
      </c>
      <c r="Q34" s="21">
        <f t="shared" si="4"/>
        <v>0</v>
      </c>
      <c r="R34" s="21">
        <f t="shared" si="4"/>
        <v>-1</v>
      </c>
      <c r="S34" s="21">
        <f t="shared" si="4"/>
        <v>-3</v>
      </c>
      <c r="T34" s="21">
        <f t="shared" si="4"/>
        <v>-3</v>
      </c>
      <c r="U34" s="21">
        <f t="shared" si="4"/>
        <v>2</v>
      </c>
      <c r="V34" s="21">
        <f t="shared" si="4"/>
        <v>0</v>
      </c>
      <c r="W34" s="22">
        <f>J24-35</f>
        <v>5883</v>
      </c>
      <c r="X34" s="23">
        <f>K24-35</f>
        <v>-1</v>
      </c>
      <c r="Y34" s="7">
        <v>0</v>
      </c>
      <c r="Z34" s="26">
        <f>K27-35</f>
        <v>-3</v>
      </c>
      <c r="AA34" s="26">
        <f t="shared" si="5"/>
        <v>-3</v>
      </c>
      <c r="AB34" s="26">
        <f t="shared" si="5"/>
        <v>-2</v>
      </c>
    </row>
    <row r="35" spans="2:13" ht="12.75">
      <c r="B35" s="6" t="s">
        <v>64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ht="12.75">
      <c r="B36" s="6" t="s">
        <v>65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ht="12.75">
      <c r="B37" s="6" t="s">
        <v>66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ht="12.75">
      <c r="B38" s="6" t="s">
        <v>67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1" spans="1:13" ht="12.75">
      <c r="A41" s="10" t="s">
        <v>69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2.75">
      <c r="A42" s="10"/>
      <c r="B42" s="11" t="s">
        <v>70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2.75">
      <c r="A43" s="10"/>
      <c r="B43" s="28">
        <f>AVERAGE(L22:L24)</f>
        <v>34.666666666666664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2.7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2.7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2.7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2.7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78" ht="12.75">
      <c r="B78" t="s">
        <v>51</v>
      </c>
    </row>
    <row r="79" ht="12.75">
      <c r="B79" t="s">
        <v>52</v>
      </c>
    </row>
    <row r="81" ht="12.75">
      <c r="B81" t="s">
        <v>53</v>
      </c>
    </row>
    <row r="82" ht="12.75">
      <c r="B82" t="s">
        <v>54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30" sqref="A30"/>
    </sheetView>
  </sheetViews>
  <sheetFormatPr defaultColWidth="9.140625" defaultRowHeight="12.75"/>
  <cols>
    <col min="1" max="16384" width="8.7109375" style="0" customWidth="1"/>
  </cols>
  <sheetData>
    <row r="1" ht="12.75">
      <c r="A1" t="s">
        <v>0</v>
      </c>
    </row>
    <row r="2" spans="1:6" ht="12.75">
      <c r="A2" t="s">
        <v>1</v>
      </c>
      <c r="F2" s="1">
        <v>40022</v>
      </c>
    </row>
    <row r="3" spans="1:6" ht="12.75">
      <c r="A3" t="s">
        <v>2</v>
      </c>
      <c r="F3" s="2">
        <v>0.8518634259259259</v>
      </c>
    </row>
    <row r="5" spans="1:6" ht="12.75">
      <c r="A5" t="s">
        <v>3</v>
      </c>
      <c r="F5" s="3" t="s">
        <v>23</v>
      </c>
    </row>
    <row r="6" spans="1:7" ht="12.75">
      <c r="A6" t="s">
        <v>24</v>
      </c>
      <c r="F6">
        <v>488</v>
      </c>
      <c r="G6" t="s">
        <v>4</v>
      </c>
    </row>
    <row r="7" spans="1:7" ht="12.75">
      <c r="A7" t="s">
        <v>25</v>
      </c>
      <c r="F7">
        <v>575</v>
      </c>
      <c r="G7" t="s">
        <v>4</v>
      </c>
    </row>
    <row r="8" spans="1:7" ht="12.75">
      <c r="A8" t="s">
        <v>26</v>
      </c>
      <c r="F8">
        <v>20</v>
      </c>
      <c r="G8" t="s">
        <v>4</v>
      </c>
    </row>
    <row r="9" spans="1:7" ht="12.75">
      <c r="A9" t="s">
        <v>27</v>
      </c>
      <c r="F9">
        <v>20</v>
      </c>
      <c r="G9" t="s">
        <v>4</v>
      </c>
    </row>
    <row r="10" spans="1:6" ht="12.75">
      <c r="A10" t="s">
        <v>28</v>
      </c>
      <c r="F10">
        <v>55</v>
      </c>
    </row>
    <row r="11" spans="1:6" ht="12.75">
      <c r="A11" t="s">
        <v>5</v>
      </c>
      <c r="F11">
        <v>20</v>
      </c>
    </row>
    <row r="12" spans="1:6" ht="12.75">
      <c r="A12" t="s">
        <v>29</v>
      </c>
      <c r="F12" s="3" t="s">
        <v>30</v>
      </c>
    </row>
    <row r="13" spans="1:7" ht="12.75">
      <c r="A13" t="s">
        <v>31</v>
      </c>
      <c r="F13">
        <v>40</v>
      </c>
      <c r="G13" t="s">
        <v>32</v>
      </c>
    </row>
    <row r="14" spans="1:7" ht="12.75">
      <c r="A14" t="s">
        <v>33</v>
      </c>
      <c r="F14">
        <v>0</v>
      </c>
      <c r="G14" t="s">
        <v>32</v>
      </c>
    </row>
    <row r="15" spans="1:6" ht="12.75">
      <c r="A15" t="s">
        <v>6</v>
      </c>
      <c r="F15" s="3" t="s">
        <v>7</v>
      </c>
    </row>
    <row r="16" spans="1:7" ht="12.75">
      <c r="A16" t="s">
        <v>34</v>
      </c>
      <c r="F16">
        <v>5100</v>
      </c>
      <c r="G16" t="s">
        <v>35</v>
      </c>
    </row>
    <row r="17" spans="1:7" ht="12.75">
      <c r="A17" t="s">
        <v>10</v>
      </c>
      <c r="F17">
        <v>37</v>
      </c>
      <c r="G17" t="s">
        <v>13</v>
      </c>
    </row>
    <row r="18" spans="1:7" ht="12.75">
      <c r="A18" t="s">
        <v>11</v>
      </c>
      <c r="F18">
        <v>37</v>
      </c>
      <c r="G18" t="s">
        <v>13</v>
      </c>
    </row>
    <row r="20" spans="1:10" ht="12.75">
      <c r="A20" t="s">
        <v>36</v>
      </c>
      <c r="F20" t="s">
        <v>12</v>
      </c>
      <c r="I20">
        <v>37</v>
      </c>
      <c r="J20" t="s">
        <v>13</v>
      </c>
    </row>
    <row r="21" spans="1:13" ht="12.75">
      <c r="A21" s="4" t="s">
        <v>14</v>
      </c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4">
        <v>7</v>
      </c>
      <c r="I21" s="4">
        <v>8</v>
      </c>
      <c r="J21" s="4">
        <v>9</v>
      </c>
      <c r="K21" s="4">
        <v>10</v>
      </c>
      <c r="L21" s="4">
        <v>11</v>
      </c>
      <c r="M21" s="4">
        <v>12</v>
      </c>
    </row>
    <row r="22" spans="1:13" ht="12.75">
      <c r="A22" s="4" t="s">
        <v>15</v>
      </c>
      <c r="B22" s="5">
        <v>76</v>
      </c>
      <c r="C22" s="5">
        <v>73</v>
      </c>
      <c r="D22" s="5">
        <v>66</v>
      </c>
      <c r="E22" s="5">
        <v>70</v>
      </c>
      <c r="F22" s="5">
        <v>71</v>
      </c>
      <c r="G22" s="5">
        <v>73</v>
      </c>
      <c r="H22" s="5">
        <v>70</v>
      </c>
      <c r="I22" s="5">
        <v>75</v>
      </c>
      <c r="J22" s="5">
        <v>11198</v>
      </c>
      <c r="K22" s="5">
        <v>76</v>
      </c>
      <c r="L22" s="5">
        <v>79</v>
      </c>
      <c r="M22" s="5">
        <v>72</v>
      </c>
    </row>
    <row r="23" spans="1:13" ht="12.75">
      <c r="A23" s="4" t="s">
        <v>16</v>
      </c>
      <c r="B23" s="5">
        <v>76</v>
      </c>
      <c r="C23" s="5">
        <v>72</v>
      </c>
      <c r="D23" s="5">
        <v>70</v>
      </c>
      <c r="E23" s="5">
        <v>68</v>
      </c>
      <c r="F23" s="5">
        <v>71</v>
      </c>
      <c r="G23" s="5">
        <v>73</v>
      </c>
      <c r="H23" s="5">
        <v>69</v>
      </c>
      <c r="I23" s="5">
        <v>69</v>
      </c>
      <c r="J23" s="5">
        <v>11544</v>
      </c>
      <c r="K23" s="5">
        <v>71</v>
      </c>
      <c r="L23" s="5">
        <v>72</v>
      </c>
      <c r="M23" s="5">
        <v>68</v>
      </c>
    </row>
    <row r="24" spans="1:13" ht="12.75">
      <c r="A24" s="4" t="s">
        <v>17</v>
      </c>
      <c r="B24" s="5">
        <v>75</v>
      </c>
      <c r="C24" s="5">
        <v>65</v>
      </c>
      <c r="D24" s="5">
        <v>71</v>
      </c>
      <c r="E24" s="5">
        <v>71</v>
      </c>
      <c r="F24" s="5">
        <v>66</v>
      </c>
      <c r="G24" s="5">
        <v>70</v>
      </c>
      <c r="H24" s="5">
        <v>66</v>
      </c>
      <c r="I24" s="5">
        <v>72</v>
      </c>
      <c r="J24" s="5">
        <v>11739</v>
      </c>
      <c r="K24" s="5">
        <v>74</v>
      </c>
      <c r="L24" s="5">
        <v>73</v>
      </c>
      <c r="M24" s="5">
        <v>70</v>
      </c>
    </row>
    <row r="25" spans="1:13" ht="12.75">
      <c r="A25" s="4" t="s">
        <v>18</v>
      </c>
      <c r="B25" s="5">
        <v>79</v>
      </c>
      <c r="C25" s="5">
        <v>70</v>
      </c>
      <c r="D25" s="5">
        <v>69</v>
      </c>
      <c r="E25" s="5">
        <v>72</v>
      </c>
      <c r="F25" s="5">
        <v>71</v>
      </c>
      <c r="G25" s="5">
        <v>75</v>
      </c>
      <c r="H25" s="5">
        <v>73</v>
      </c>
      <c r="I25" s="5">
        <v>72</v>
      </c>
      <c r="J25" s="5">
        <v>3509</v>
      </c>
      <c r="K25" s="5">
        <v>83</v>
      </c>
      <c r="L25" s="5">
        <v>72</v>
      </c>
      <c r="M25" s="5">
        <v>69</v>
      </c>
    </row>
    <row r="26" spans="1:13" ht="12.75">
      <c r="A26" s="4" t="s">
        <v>19</v>
      </c>
      <c r="B26" s="5">
        <v>74</v>
      </c>
      <c r="C26" s="5">
        <v>74</v>
      </c>
      <c r="D26" s="5">
        <v>74</v>
      </c>
      <c r="E26" s="5">
        <v>70</v>
      </c>
      <c r="F26" s="5">
        <v>71</v>
      </c>
      <c r="G26" s="5">
        <v>79</v>
      </c>
      <c r="H26" s="5">
        <v>69</v>
      </c>
      <c r="I26" s="5">
        <v>75</v>
      </c>
      <c r="J26" s="5">
        <v>3430</v>
      </c>
      <c r="K26" s="5">
        <v>69</v>
      </c>
      <c r="L26" s="5">
        <v>72</v>
      </c>
      <c r="M26" s="5">
        <v>72</v>
      </c>
    </row>
    <row r="27" spans="1:13" ht="12.75">
      <c r="A27" s="4" t="s">
        <v>20</v>
      </c>
      <c r="B27" s="5">
        <v>77</v>
      </c>
      <c r="C27" s="5">
        <v>70</v>
      </c>
      <c r="D27" s="5">
        <v>72</v>
      </c>
      <c r="E27" s="5">
        <v>74</v>
      </c>
      <c r="F27" s="5">
        <v>70</v>
      </c>
      <c r="G27" s="5">
        <v>71</v>
      </c>
      <c r="H27" s="5">
        <v>69</v>
      </c>
      <c r="I27" s="5">
        <v>77</v>
      </c>
      <c r="J27" s="5">
        <v>59</v>
      </c>
      <c r="K27" s="5">
        <v>71</v>
      </c>
      <c r="L27" s="5">
        <v>67</v>
      </c>
      <c r="M27" s="5">
        <v>70</v>
      </c>
    </row>
    <row r="28" spans="1:13" ht="12.75">
      <c r="A28" s="4" t="s">
        <v>21</v>
      </c>
      <c r="B28" s="5">
        <v>59</v>
      </c>
      <c r="C28" s="5">
        <v>60</v>
      </c>
      <c r="D28" s="5">
        <v>60</v>
      </c>
      <c r="E28" s="5">
        <v>62</v>
      </c>
      <c r="F28" s="5">
        <v>60</v>
      </c>
      <c r="G28" s="5">
        <v>61</v>
      </c>
      <c r="H28" s="5">
        <v>59</v>
      </c>
      <c r="I28" s="5">
        <v>61</v>
      </c>
      <c r="J28" s="5">
        <v>59</v>
      </c>
      <c r="K28" s="5">
        <v>62</v>
      </c>
      <c r="L28" s="5">
        <v>58</v>
      </c>
      <c r="M28" s="5">
        <v>64</v>
      </c>
    </row>
    <row r="29" spans="1:13" ht="12.75">
      <c r="A29" s="4" t="s">
        <v>22</v>
      </c>
      <c r="B29" s="5">
        <v>58</v>
      </c>
      <c r="C29" s="5">
        <v>62</v>
      </c>
      <c r="D29" s="5">
        <v>59</v>
      </c>
      <c r="E29" s="5">
        <v>61</v>
      </c>
      <c r="F29" s="5">
        <v>59</v>
      </c>
      <c r="G29" s="5">
        <v>59</v>
      </c>
      <c r="H29" s="5">
        <v>58</v>
      </c>
      <c r="I29" s="5">
        <v>62</v>
      </c>
      <c r="J29" s="5">
        <v>61</v>
      </c>
      <c r="K29" s="5">
        <v>59</v>
      </c>
      <c r="L29" s="5">
        <v>61</v>
      </c>
      <c r="M29" s="5">
        <v>61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50"/>
  <sheetViews>
    <sheetView workbookViewId="0" topLeftCell="A17">
      <selection activeCell="V35" sqref="V35:X37"/>
    </sheetView>
  </sheetViews>
  <sheetFormatPr defaultColWidth="9.140625" defaultRowHeight="12.75"/>
  <cols>
    <col min="1" max="16384" width="8.7109375" style="0" customWidth="1"/>
  </cols>
  <sheetData>
    <row r="1" ht="12.75">
      <c r="A1" t="s">
        <v>0</v>
      </c>
    </row>
    <row r="2" spans="1:6" ht="12.75">
      <c r="A2" t="s">
        <v>1</v>
      </c>
      <c r="F2" s="1">
        <v>40022</v>
      </c>
    </row>
    <row r="3" spans="1:6" ht="12.75">
      <c r="A3" t="s">
        <v>2</v>
      </c>
      <c r="F3" s="2">
        <v>0.8546875</v>
      </c>
    </row>
    <row r="5" spans="1:6" ht="12.75">
      <c r="A5" t="s">
        <v>3</v>
      </c>
      <c r="F5" s="3" t="s">
        <v>23</v>
      </c>
    </row>
    <row r="6" spans="1:7" ht="12.75">
      <c r="A6" t="s">
        <v>24</v>
      </c>
      <c r="F6">
        <v>488</v>
      </c>
      <c r="G6" t="s">
        <v>4</v>
      </c>
    </row>
    <row r="7" spans="1:7" ht="12.75">
      <c r="A7" t="s">
        <v>25</v>
      </c>
      <c r="F7">
        <v>575</v>
      </c>
      <c r="G7" t="s">
        <v>4</v>
      </c>
    </row>
    <row r="8" spans="1:7" ht="12.75">
      <c r="A8" t="s">
        <v>26</v>
      </c>
      <c r="F8">
        <v>20</v>
      </c>
      <c r="G8" t="s">
        <v>4</v>
      </c>
    </row>
    <row r="9" spans="1:7" ht="12.75">
      <c r="A9" t="s">
        <v>27</v>
      </c>
      <c r="F9">
        <v>20</v>
      </c>
      <c r="G9" t="s">
        <v>4</v>
      </c>
    </row>
    <row r="10" spans="1:6" ht="12.75">
      <c r="A10" t="s">
        <v>28</v>
      </c>
      <c r="F10">
        <v>50</v>
      </c>
    </row>
    <row r="11" spans="1:6" ht="12.75">
      <c r="A11" t="s">
        <v>5</v>
      </c>
      <c r="F11">
        <v>20</v>
      </c>
    </row>
    <row r="12" spans="1:6" ht="12.75">
      <c r="A12" t="s">
        <v>29</v>
      </c>
      <c r="F12" s="3" t="s">
        <v>30</v>
      </c>
    </row>
    <row r="13" spans="1:7" ht="12.75">
      <c r="A13" t="s">
        <v>31</v>
      </c>
      <c r="F13">
        <v>40</v>
      </c>
      <c r="G13" t="s">
        <v>32</v>
      </c>
    </row>
    <row r="14" spans="1:7" ht="12.75">
      <c r="A14" t="s">
        <v>33</v>
      </c>
      <c r="F14">
        <v>0</v>
      </c>
      <c r="G14" t="s">
        <v>32</v>
      </c>
    </row>
    <row r="15" spans="1:6" ht="12.75">
      <c r="A15" t="s">
        <v>6</v>
      </c>
      <c r="F15" s="3" t="s">
        <v>7</v>
      </c>
    </row>
    <row r="16" spans="1:7" ht="12.75">
      <c r="A16" t="s">
        <v>34</v>
      </c>
      <c r="F16">
        <v>5100</v>
      </c>
      <c r="G16" t="s">
        <v>35</v>
      </c>
    </row>
    <row r="17" spans="1:7" ht="12.75">
      <c r="A17" t="s">
        <v>8</v>
      </c>
      <c r="F17">
        <v>1</v>
      </c>
      <c r="G17" t="s">
        <v>9</v>
      </c>
    </row>
    <row r="18" spans="1:7" ht="12.75">
      <c r="A18" t="s">
        <v>10</v>
      </c>
      <c r="F18">
        <v>37</v>
      </c>
      <c r="G18" t="s">
        <v>13</v>
      </c>
    </row>
    <row r="19" spans="1:7" ht="12.75">
      <c r="A19" t="s">
        <v>11</v>
      </c>
      <c r="F19">
        <v>37</v>
      </c>
      <c r="G19" t="s">
        <v>13</v>
      </c>
    </row>
    <row r="21" spans="1:10" ht="12.75">
      <c r="A21" t="s">
        <v>36</v>
      </c>
      <c r="F21" t="s">
        <v>12</v>
      </c>
      <c r="I21">
        <v>36.9</v>
      </c>
      <c r="J21" t="s">
        <v>13</v>
      </c>
    </row>
    <row r="22" spans="1:13" ht="12.75">
      <c r="A22" s="4" t="s">
        <v>14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</row>
    <row r="23" spans="1:13" ht="12.75">
      <c r="A23" s="4" t="s">
        <v>15</v>
      </c>
      <c r="B23" s="13">
        <v>39</v>
      </c>
      <c r="C23" s="13">
        <v>38</v>
      </c>
      <c r="D23" s="13">
        <v>36</v>
      </c>
      <c r="E23" s="13">
        <v>39</v>
      </c>
      <c r="F23" s="14">
        <v>5121</v>
      </c>
      <c r="G23" s="16">
        <v>40</v>
      </c>
      <c r="H23" s="15">
        <v>39</v>
      </c>
      <c r="I23" s="17">
        <v>38</v>
      </c>
      <c r="J23" s="18">
        <v>29</v>
      </c>
      <c r="K23" s="19">
        <v>33</v>
      </c>
      <c r="L23" s="19">
        <v>33</v>
      </c>
      <c r="M23" s="19">
        <v>34</v>
      </c>
    </row>
    <row r="24" spans="1:17" ht="12.75">
      <c r="A24" s="4" t="s">
        <v>16</v>
      </c>
      <c r="B24" s="13">
        <v>37</v>
      </c>
      <c r="C24" s="13">
        <v>39</v>
      </c>
      <c r="D24" s="13">
        <v>39</v>
      </c>
      <c r="E24" s="13">
        <v>40</v>
      </c>
      <c r="F24" s="14">
        <v>4552</v>
      </c>
      <c r="G24" s="16">
        <v>38</v>
      </c>
      <c r="H24" s="15">
        <v>35</v>
      </c>
      <c r="I24" s="17">
        <v>36</v>
      </c>
      <c r="J24" s="18">
        <v>29</v>
      </c>
      <c r="K24" s="19">
        <v>31</v>
      </c>
      <c r="L24" s="19">
        <v>33</v>
      </c>
      <c r="M24" s="19">
        <v>30</v>
      </c>
      <c r="O24" t="s">
        <v>71</v>
      </c>
      <c r="Q24" t="s">
        <v>56</v>
      </c>
    </row>
    <row r="25" spans="1:39" ht="12.75">
      <c r="A25" s="4" t="s">
        <v>17</v>
      </c>
      <c r="B25" s="13">
        <v>39</v>
      </c>
      <c r="C25" s="13">
        <v>34</v>
      </c>
      <c r="D25" s="13">
        <v>40</v>
      </c>
      <c r="E25" s="13">
        <v>42</v>
      </c>
      <c r="F25" s="14">
        <v>5178</v>
      </c>
      <c r="G25" s="16">
        <v>39</v>
      </c>
      <c r="H25" s="15">
        <v>36</v>
      </c>
      <c r="I25" s="17">
        <v>39</v>
      </c>
      <c r="J25" s="18">
        <v>27</v>
      </c>
      <c r="K25" s="19">
        <v>35</v>
      </c>
      <c r="L25" s="19">
        <v>33</v>
      </c>
      <c r="M25" s="19">
        <v>35</v>
      </c>
      <c r="O25" s="9">
        <f>AVERAGE(B26:M26,B30:M30)</f>
        <v>28</v>
      </c>
      <c r="Q25" s="21">
        <f>B23-28</f>
        <v>11</v>
      </c>
      <c r="R25" s="21">
        <f aca="true" t="shared" si="0" ref="R25:T27">C23-28</f>
        <v>10</v>
      </c>
      <c r="S25" s="21">
        <f t="shared" si="0"/>
        <v>8</v>
      </c>
      <c r="T25" s="21">
        <f t="shared" si="0"/>
        <v>11</v>
      </c>
      <c r="U25" s="21">
        <f>B27-28</f>
        <v>11</v>
      </c>
      <c r="V25" s="21">
        <f aca="true" t="shared" si="1" ref="V25:AF27">C27-28</f>
        <v>-1</v>
      </c>
      <c r="W25" s="21">
        <f t="shared" si="1"/>
        <v>10</v>
      </c>
      <c r="X25" s="21">
        <f t="shared" si="1"/>
        <v>9</v>
      </c>
      <c r="Y25" s="21">
        <f t="shared" si="1"/>
        <v>8</v>
      </c>
      <c r="Z25" s="21">
        <f t="shared" si="1"/>
        <v>9</v>
      </c>
      <c r="AA25" s="21">
        <f t="shared" si="1"/>
        <v>8</v>
      </c>
      <c r="AB25" s="21">
        <f t="shared" si="1"/>
        <v>8</v>
      </c>
      <c r="AC25" s="21">
        <f t="shared" si="1"/>
        <v>7</v>
      </c>
      <c r="AD25" s="21">
        <f t="shared" si="1"/>
        <v>7</v>
      </c>
      <c r="AE25" s="21">
        <f t="shared" si="1"/>
        <v>9</v>
      </c>
      <c r="AF25" s="21">
        <f t="shared" si="1"/>
        <v>8</v>
      </c>
      <c r="AG25" s="22">
        <f>F23-28</f>
        <v>5093</v>
      </c>
      <c r="AH25" s="23">
        <f>G23-28</f>
        <v>12</v>
      </c>
      <c r="AI25" s="24">
        <f>H23-28</f>
        <v>11</v>
      </c>
      <c r="AJ25" s="25">
        <f>I23-28</f>
        <v>10</v>
      </c>
      <c r="AK25" s="26">
        <f>K23-28</f>
        <v>5</v>
      </c>
      <c r="AL25" s="26">
        <f aca="true" t="shared" si="2" ref="AL25:AM27">L23-28</f>
        <v>5</v>
      </c>
      <c r="AM25" s="26">
        <f t="shared" si="2"/>
        <v>6</v>
      </c>
    </row>
    <row r="26" spans="1:39" ht="12.75">
      <c r="A26" s="4" t="s">
        <v>18</v>
      </c>
      <c r="B26" s="18">
        <v>36</v>
      </c>
      <c r="C26" s="18">
        <v>26</v>
      </c>
      <c r="D26" s="18">
        <v>33</v>
      </c>
      <c r="E26" s="18">
        <v>33</v>
      </c>
      <c r="F26" s="18">
        <v>27</v>
      </c>
      <c r="G26" s="18">
        <v>25</v>
      </c>
      <c r="H26" s="18">
        <v>26</v>
      </c>
      <c r="I26" s="18">
        <v>25</v>
      </c>
      <c r="J26" s="18">
        <v>24</v>
      </c>
      <c r="K26" s="18">
        <v>27</v>
      </c>
      <c r="L26" s="18">
        <v>26</v>
      </c>
      <c r="M26" s="18">
        <v>25</v>
      </c>
      <c r="Q26" s="21">
        <f>B24-28</f>
        <v>9</v>
      </c>
      <c r="R26" s="21">
        <f t="shared" si="0"/>
        <v>11</v>
      </c>
      <c r="S26" s="21">
        <f t="shared" si="0"/>
        <v>11</v>
      </c>
      <c r="T26" s="21">
        <f t="shared" si="0"/>
        <v>12</v>
      </c>
      <c r="U26" s="21">
        <f>B28-28</f>
        <v>12</v>
      </c>
      <c r="V26" s="21">
        <f t="shared" si="1"/>
        <v>-3</v>
      </c>
      <c r="W26" s="21">
        <f t="shared" si="1"/>
        <v>10</v>
      </c>
      <c r="X26" s="21">
        <f t="shared" si="1"/>
        <v>8</v>
      </c>
      <c r="Y26" s="21">
        <f t="shared" si="1"/>
        <v>10</v>
      </c>
      <c r="Z26" s="21">
        <f t="shared" si="1"/>
        <v>9</v>
      </c>
      <c r="AA26" s="21">
        <f t="shared" si="1"/>
        <v>7</v>
      </c>
      <c r="AB26" s="21">
        <f t="shared" si="1"/>
        <v>5</v>
      </c>
      <c r="AC26" s="21">
        <f t="shared" si="1"/>
        <v>10</v>
      </c>
      <c r="AD26" s="21">
        <f t="shared" si="1"/>
        <v>9</v>
      </c>
      <c r="AE26" s="21">
        <f t="shared" si="1"/>
        <v>5</v>
      </c>
      <c r="AF26" s="21">
        <f t="shared" si="1"/>
        <v>6</v>
      </c>
      <c r="AG26" s="22">
        <f>F24-28</f>
        <v>4524</v>
      </c>
      <c r="AH26" s="23">
        <f>G24-28</f>
        <v>10</v>
      </c>
      <c r="AI26" s="24">
        <f>H24-28</f>
        <v>7</v>
      </c>
      <c r="AJ26" s="25">
        <f>I24-28</f>
        <v>8</v>
      </c>
      <c r="AK26" s="26">
        <f>K24-28</f>
        <v>3</v>
      </c>
      <c r="AL26" s="26">
        <f t="shared" si="2"/>
        <v>5</v>
      </c>
      <c r="AM26" s="26">
        <f t="shared" si="2"/>
        <v>2</v>
      </c>
    </row>
    <row r="27" spans="1:39" ht="12.75">
      <c r="A27" s="4" t="s">
        <v>19</v>
      </c>
      <c r="B27" s="13">
        <v>39</v>
      </c>
      <c r="C27" s="13">
        <v>27</v>
      </c>
      <c r="D27" s="13">
        <v>38</v>
      </c>
      <c r="E27" s="13">
        <v>37</v>
      </c>
      <c r="F27" s="13">
        <v>36</v>
      </c>
      <c r="G27" s="13">
        <v>37</v>
      </c>
      <c r="H27" s="13">
        <v>36</v>
      </c>
      <c r="I27" s="13">
        <v>36</v>
      </c>
      <c r="J27" s="13">
        <v>35</v>
      </c>
      <c r="K27" s="13">
        <v>35</v>
      </c>
      <c r="L27" s="13">
        <v>37</v>
      </c>
      <c r="M27" s="13">
        <v>36</v>
      </c>
      <c r="Q27" s="21">
        <f>B25-28</f>
        <v>11</v>
      </c>
      <c r="R27" s="21">
        <f t="shared" si="0"/>
        <v>6</v>
      </c>
      <c r="S27" s="21">
        <f t="shared" si="0"/>
        <v>12</v>
      </c>
      <c r="T27" s="21">
        <f t="shared" si="0"/>
        <v>14</v>
      </c>
      <c r="U27" s="21">
        <f>B29-28</f>
        <v>11</v>
      </c>
      <c r="V27" s="21">
        <f t="shared" si="1"/>
        <v>-4</v>
      </c>
      <c r="W27" s="21">
        <f t="shared" si="1"/>
        <v>4</v>
      </c>
      <c r="X27" s="21">
        <f t="shared" si="1"/>
        <v>9</v>
      </c>
      <c r="Y27" s="21">
        <f t="shared" si="1"/>
        <v>7</v>
      </c>
      <c r="Z27" s="21">
        <f t="shared" si="1"/>
        <v>8</v>
      </c>
      <c r="AA27" s="21">
        <f t="shared" si="1"/>
        <v>7</v>
      </c>
      <c r="AB27" s="21">
        <f t="shared" si="1"/>
        <v>8</v>
      </c>
      <c r="AC27" s="21">
        <f t="shared" si="1"/>
        <v>6</v>
      </c>
      <c r="AD27" s="21">
        <f t="shared" si="1"/>
        <v>11</v>
      </c>
      <c r="AE27" s="21">
        <f t="shared" si="1"/>
        <v>8</v>
      </c>
      <c r="AF27" s="21">
        <f t="shared" si="1"/>
        <v>9</v>
      </c>
      <c r="AG27" s="22">
        <f>F25-28</f>
        <v>5150</v>
      </c>
      <c r="AH27" s="23">
        <f>G25-28</f>
        <v>11</v>
      </c>
      <c r="AI27" s="24">
        <f>H25-28</f>
        <v>8</v>
      </c>
      <c r="AJ27" s="25">
        <f>I25-28</f>
        <v>11</v>
      </c>
      <c r="AK27" s="26">
        <f>K25-28</f>
        <v>7</v>
      </c>
      <c r="AL27" s="26">
        <f t="shared" si="2"/>
        <v>5</v>
      </c>
      <c r="AM27" s="26">
        <f t="shared" si="2"/>
        <v>7</v>
      </c>
    </row>
    <row r="28" spans="1:13" ht="12.75">
      <c r="A28" s="4" t="s">
        <v>20</v>
      </c>
      <c r="B28" s="13">
        <v>40</v>
      </c>
      <c r="C28" s="13">
        <v>25</v>
      </c>
      <c r="D28" s="13">
        <v>38</v>
      </c>
      <c r="E28" s="13">
        <v>36</v>
      </c>
      <c r="F28" s="13">
        <v>38</v>
      </c>
      <c r="G28" s="13">
        <v>37</v>
      </c>
      <c r="H28" s="13">
        <v>35</v>
      </c>
      <c r="I28" s="13">
        <v>33</v>
      </c>
      <c r="J28" s="13">
        <v>38</v>
      </c>
      <c r="K28" s="13">
        <v>37</v>
      </c>
      <c r="L28" s="13">
        <v>33</v>
      </c>
      <c r="M28" s="13">
        <v>34</v>
      </c>
    </row>
    <row r="29" spans="1:13" ht="12.75">
      <c r="A29" s="4" t="s">
        <v>21</v>
      </c>
      <c r="B29" s="13">
        <v>39</v>
      </c>
      <c r="C29" s="13">
        <v>24</v>
      </c>
      <c r="D29" s="13">
        <v>32</v>
      </c>
      <c r="E29" s="13">
        <v>37</v>
      </c>
      <c r="F29" s="13">
        <v>35</v>
      </c>
      <c r="G29" s="13">
        <v>36</v>
      </c>
      <c r="H29" s="13">
        <v>35</v>
      </c>
      <c r="I29" s="13">
        <v>36</v>
      </c>
      <c r="J29" s="13">
        <v>34</v>
      </c>
      <c r="K29" s="13">
        <v>39</v>
      </c>
      <c r="L29" s="13">
        <v>36</v>
      </c>
      <c r="M29" s="13">
        <v>37</v>
      </c>
    </row>
    <row r="30" spans="1:13" ht="12.75">
      <c r="A30" s="4" t="s">
        <v>22</v>
      </c>
      <c r="B30" s="18">
        <v>27</v>
      </c>
      <c r="C30" s="18">
        <v>28</v>
      </c>
      <c r="D30" s="18">
        <v>27</v>
      </c>
      <c r="E30" s="18">
        <v>28</v>
      </c>
      <c r="F30" s="18">
        <v>29</v>
      </c>
      <c r="G30" s="18">
        <v>28</v>
      </c>
      <c r="H30" s="18">
        <v>29</v>
      </c>
      <c r="I30" s="18">
        <v>29</v>
      </c>
      <c r="J30" s="18">
        <v>28</v>
      </c>
      <c r="K30" s="18">
        <v>30</v>
      </c>
      <c r="L30" s="18">
        <v>29</v>
      </c>
      <c r="M30" s="18">
        <v>27</v>
      </c>
    </row>
    <row r="32" spans="1:17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1"/>
      <c r="P33" s="11"/>
      <c r="Q33" s="11"/>
    </row>
    <row r="34" spans="1:17" ht="12.75">
      <c r="A34" s="11" t="s">
        <v>72</v>
      </c>
      <c r="B34" s="12"/>
      <c r="C34" s="12"/>
      <c r="D34" s="12" t="s">
        <v>73</v>
      </c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1"/>
      <c r="P34" s="11"/>
      <c r="Q34" s="11"/>
    </row>
    <row r="35" spans="1:24" ht="12.75">
      <c r="A35" s="28">
        <f>AVERAGE(H23:H25)</f>
        <v>36.666666666666664</v>
      </c>
      <c r="B35" s="12"/>
      <c r="C35" s="12"/>
      <c r="D35" s="29">
        <f>B23-37</f>
        <v>2</v>
      </c>
      <c r="E35" s="29">
        <f aca="true" t="shared" si="3" ref="E35:G37">C23-37</f>
        <v>1</v>
      </c>
      <c r="F35" s="29">
        <f t="shared" si="3"/>
        <v>-1</v>
      </c>
      <c r="G35" s="29">
        <f t="shared" si="3"/>
        <v>2</v>
      </c>
      <c r="H35" s="29">
        <f>B27-37</f>
        <v>2</v>
      </c>
      <c r="I35" s="29">
        <f aca="true" t="shared" si="4" ref="I35:S37">C27-37</f>
        <v>-10</v>
      </c>
      <c r="J35" s="29">
        <f t="shared" si="4"/>
        <v>1</v>
      </c>
      <c r="K35" s="29">
        <f t="shared" si="4"/>
        <v>0</v>
      </c>
      <c r="L35" s="29">
        <f t="shared" si="4"/>
        <v>-1</v>
      </c>
      <c r="M35" s="29">
        <f t="shared" si="4"/>
        <v>0</v>
      </c>
      <c r="N35" s="29">
        <f t="shared" si="4"/>
        <v>-1</v>
      </c>
      <c r="O35" s="29">
        <f t="shared" si="4"/>
        <v>-1</v>
      </c>
      <c r="P35" s="29">
        <f t="shared" si="4"/>
        <v>-2</v>
      </c>
      <c r="Q35" s="29">
        <f t="shared" si="4"/>
        <v>-2</v>
      </c>
      <c r="R35" s="29">
        <f t="shared" si="4"/>
        <v>0</v>
      </c>
      <c r="S35" s="29">
        <f>M27-37</f>
        <v>-1</v>
      </c>
      <c r="T35" s="22">
        <f>F23-37</f>
        <v>5084</v>
      </c>
      <c r="U35" s="23">
        <f>G23-37</f>
        <v>3</v>
      </c>
      <c r="V35" s="26">
        <f>K23-37</f>
        <v>-4</v>
      </c>
      <c r="W35" s="26">
        <f aca="true" t="shared" si="5" ref="W35:X37">L23-37</f>
        <v>-4</v>
      </c>
      <c r="X35" s="26">
        <f t="shared" si="5"/>
        <v>-3</v>
      </c>
    </row>
    <row r="36" spans="1:24" ht="12.75">
      <c r="A36" s="11"/>
      <c r="B36" s="12"/>
      <c r="C36" s="12"/>
      <c r="D36" s="29">
        <f>B24-37</f>
        <v>0</v>
      </c>
      <c r="E36" s="29">
        <f t="shared" si="3"/>
        <v>2</v>
      </c>
      <c r="F36" s="29">
        <f t="shared" si="3"/>
        <v>2</v>
      </c>
      <c r="G36" s="29">
        <f t="shared" si="3"/>
        <v>3</v>
      </c>
      <c r="H36" s="29">
        <f>B28-37</f>
        <v>3</v>
      </c>
      <c r="I36" s="29">
        <f t="shared" si="4"/>
        <v>-12</v>
      </c>
      <c r="J36" s="29">
        <f t="shared" si="4"/>
        <v>1</v>
      </c>
      <c r="K36" s="29">
        <f t="shared" si="4"/>
        <v>-1</v>
      </c>
      <c r="L36" s="29">
        <f t="shared" si="4"/>
        <v>1</v>
      </c>
      <c r="M36" s="29">
        <f t="shared" si="4"/>
        <v>0</v>
      </c>
      <c r="N36" s="29">
        <f t="shared" si="4"/>
        <v>-2</v>
      </c>
      <c r="O36" s="29">
        <f t="shared" si="4"/>
        <v>-4</v>
      </c>
      <c r="P36" s="29">
        <f t="shared" si="4"/>
        <v>1</v>
      </c>
      <c r="Q36" s="29">
        <f t="shared" si="4"/>
        <v>0</v>
      </c>
      <c r="R36" s="29">
        <f t="shared" si="4"/>
        <v>-4</v>
      </c>
      <c r="S36" s="29">
        <f t="shared" si="4"/>
        <v>-3</v>
      </c>
      <c r="T36" s="22">
        <f>F24-37</f>
        <v>4515</v>
      </c>
      <c r="U36" s="23">
        <f>G24-37</f>
        <v>1</v>
      </c>
      <c r="V36" s="26">
        <f>K24-37</f>
        <v>-6</v>
      </c>
      <c r="W36" s="26">
        <f t="shared" si="5"/>
        <v>-4</v>
      </c>
      <c r="X36" s="26">
        <f t="shared" si="5"/>
        <v>-7</v>
      </c>
    </row>
    <row r="37" spans="1:24" ht="12.75">
      <c r="A37" s="11"/>
      <c r="B37" s="12"/>
      <c r="C37" s="12"/>
      <c r="D37" s="29">
        <f>B25-37</f>
        <v>2</v>
      </c>
      <c r="E37" s="29">
        <f t="shared" si="3"/>
        <v>-3</v>
      </c>
      <c r="F37" s="29">
        <f t="shared" si="3"/>
        <v>3</v>
      </c>
      <c r="G37" s="29">
        <f t="shared" si="3"/>
        <v>5</v>
      </c>
      <c r="H37" s="29">
        <f>B29-37</f>
        <v>2</v>
      </c>
      <c r="I37" s="29">
        <f t="shared" si="4"/>
        <v>-13</v>
      </c>
      <c r="J37" s="29">
        <f t="shared" si="4"/>
        <v>-5</v>
      </c>
      <c r="K37" s="29">
        <f t="shared" si="4"/>
        <v>0</v>
      </c>
      <c r="L37" s="29">
        <f t="shared" si="4"/>
        <v>-2</v>
      </c>
      <c r="M37" s="29">
        <f t="shared" si="4"/>
        <v>-1</v>
      </c>
      <c r="N37" s="29">
        <f t="shared" si="4"/>
        <v>-2</v>
      </c>
      <c r="O37" s="29">
        <f t="shared" si="4"/>
        <v>-1</v>
      </c>
      <c r="P37" s="29">
        <f t="shared" si="4"/>
        <v>-3</v>
      </c>
      <c r="Q37" s="29">
        <f t="shared" si="4"/>
        <v>2</v>
      </c>
      <c r="R37" s="29">
        <f t="shared" si="4"/>
        <v>-1</v>
      </c>
      <c r="S37" s="29">
        <f t="shared" si="4"/>
        <v>0</v>
      </c>
      <c r="T37" s="22">
        <f>F25-37</f>
        <v>5141</v>
      </c>
      <c r="U37" s="23">
        <f>G25-37</f>
        <v>2</v>
      </c>
      <c r="V37" s="26">
        <f>K25-37</f>
        <v>-2</v>
      </c>
      <c r="W37" s="26">
        <f t="shared" si="5"/>
        <v>-4</v>
      </c>
      <c r="X37" s="26">
        <f t="shared" si="5"/>
        <v>-2</v>
      </c>
    </row>
    <row r="38" spans="1:17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1"/>
      <c r="P38" s="11"/>
      <c r="Q38" s="11"/>
    </row>
    <row r="39" spans="1:17" ht="12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1"/>
      <c r="P39" s="11"/>
      <c r="Q39" s="11"/>
    </row>
    <row r="40" spans="1:17" ht="12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1"/>
      <c r="P40" s="11"/>
      <c r="Q40" s="11"/>
    </row>
    <row r="41" spans="1:1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1"/>
      <c r="P42" s="11"/>
      <c r="Q42" s="11"/>
    </row>
    <row r="43" spans="1:17" ht="12.7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9">
      <selection activeCell="A31" sqref="A31"/>
    </sheetView>
  </sheetViews>
  <sheetFormatPr defaultColWidth="9.140625" defaultRowHeight="12.75"/>
  <cols>
    <col min="1" max="16384" width="8.7109375" style="0" customWidth="1"/>
  </cols>
  <sheetData>
    <row r="1" ht="12.75">
      <c r="A1" t="s">
        <v>0</v>
      </c>
    </row>
    <row r="2" spans="1:6" ht="12.75">
      <c r="A2" t="s">
        <v>1</v>
      </c>
      <c r="F2" s="1">
        <v>40022</v>
      </c>
    </row>
    <row r="3" spans="1:6" ht="12.75">
      <c r="A3" t="s">
        <v>2</v>
      </c>
      <c r="F3" s="2">
        <v>0.8565162037037037</v>
      </c>
    </row>
    <row r="5" spans="1:6" ht="12.75">
      <c r="A5" t="s">
        <v>3</v>
      </c>
      <c r="F5" s="3" t="s">
        <v>23</v>
      </c>
    </row>
    <row r="6" spans="1:7" ht="12.75">
      <c r="A6" t="s">
        <v>24</v>
      </c>
      <c r="F6">
        <v>488</v>
      </c>
      <c r="G6" t="s">
        <v>4</v>
      </c>
    </row>
    <row r="7" spans="1:7" ht="12.75">
      <c r="A7" t="s">
        <v>25</v>
      </c>
      <c r="F7">
        <v>575</v>
      </c>
      <c r="G7" t="s">
        <v>4</v>
      </c>
    </row>
    <row r="8" spans="1:7" ht="12.75">
      <c r="A8" t="s">
        <v>26</v>
      </c>
      <c r="F8">
        <v>20</v>
      </c>
      <c r="G8" t="s">
        <v>4</v>
      </c>
    </row>
    <row r="9" spans="1:7" ht="12.75">
      <c r="A9" t="s">
        <v>27</v>
      </c>
      <c r="F9">
        <v>20</v>
      </c>
      <c r="G9" t="s">
        <v>4</v>
      </c>
    </row>
    <row r="10" spans="1:6" ht="12.75">
      <c r="A10" t="s">
        <v>28</v>
      </c>
      <c r="F10">
        <v>55</v>
      </c>
    </row>
    <row r="11" spans="1:6" ht="12.75">
      <c r="A11" t="s">
        <v>5</v>
      </c>
      <c r="F11">
        <v>20</v>
      </c>
    </row>
    <row r="12" spans="1:6" ht="12.75">
      <c r="A12" t="s">
        <v>29</v>
      </c>
      <c r="F12" s="3" t="s">
        <v>30</v>
      </c>
    </row>
    <row r="13" spans="1:7" ht="12.75">
      <c r="A13" t="s">
        <v>31</v>
      </c>
      <c r="F13">
        <v>40</v>
      </c>
      <c r="G13" t="s">
        <v>32</v>
      </c>
    </row>
    <row r="14" spans="1:7" ht="12.75">
      <c r="A14" t="s">
        <v>33</v>
      </c>
      <c r="F14">
        <v>0</v>
      </c>
      <c r="G14" t="s">
        <v>32</v>
      </c>
    </row>
    <row r="15" spans="1:6" ht="12.75">
      <c r="A15" t="s">
        <v>6</v>
      </c>
      <c r="F15" s="3" t="s">
        <v>7</v>
      </c>
    </row>
    <row r="16" spans="1:7" ht="12.75">
      <c r="A16" t="s">
        <v>34</v>
      </c>
      <c r="F16">
        <v>5100</v>
      </c>
      <c r="G16" t="s">
        <v>35</v>
      </c>
    </row>
    <row r="17" spans="1:7" ht="12.75">
      <c r="A17" t="s">
        <v>8</v>
      </c>
      <c r="F17">
        <v>1</v>
      </c>
      <c r="G17" t="s">
        <v>9</v>
      </c>
    </row>
    <row r="18" spans="1:7" ht="12.75">
      <c r="A18" t="s">
        <v>10</v>
      </c>
      <c r="F18">
        <v>37</v>
      </c>
      <c r="G18" t="s">
        <v>13</v>
      </c>
    </row>
    <row r="19" spans="1:7" ht="12.75">
      <c r="A19" t="s">
        <v>11</v>
      </c>
      <c r="F19">
        <v>37</v>
      </c>
      <c r="G19" t="s">
        <v>13</v>
      </c>
    </row>
    <row r="21" spans="1:10" ht="12.75">
      <c r="A21" t="s">
        <v>36</v>
      </c>
      <c r="F21" t="s">
        <v>12</v>
      </c>
      <c r="I21">
        <v>37</v>
      </c>
      <c r="J21" t="s">
        <v>13</v>
      </c>
    </row>
    <row r="22" spans="1:13" ht="12.75">
      <c r="A22" s="4" t="s">
        <v>14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</row>
    <row r="23" spans="1:13" ht="12.75">
      <c r="A23" s="4" t="s">
        <v>15</v>
      </c>
      <c r="B23" s="5">
        <v>81</v>
      </c>
      <c r="C23" s="5">
        <v>75</v>
      </c>
      <c r="D23" s="5">
        <v>74</v>
      </c>
      <c r="E23" s="5">
        <v>85</v>
      </c>
      <c r="F23" s="5">
        <v>10233</v>
      </c>
      <c r="G23" s="5">
        <v>76</v>
      </c>
      <c r="H23" s="5">
        <v>77</v>
      </c>
      <c r="I23" s="5">
        <v>76</v>
      </c>
      <c r="J23" s="5">
        <v>58</v>
      </c>
      <c r="K23" s="5">
        <v>69</v>
      </c>
      <c r="L23" s="5">
        <v>65</v>
      </c>
      <c r="M23" s="5">
        <v>70</v>
      </c>
    </row>
    <row r="24" spans="1:13" ht="12.75">
      <c r="A24" s="4" t="s">
        <v>16</v>
      </c>
      <c r="B24" s="5">
        <v>71</v>
      </c>
      <c r="C24" s="5">
        <v>76</v>
      </c>
      <c r="D24" s="5">
        <v>72</v>
      </c>
      <c r="E24" s="5">
        <v>73</v>
      </c>
      <c r="F24" s="5">
        <v>9111</v>
      </c>
      <c r="G24" s="5">
        <v>77</v>
      </c>
      <c r="H24" s="5">
        <v>72</v>
      </c>
      <c r="I24" s="5">
        <v>73</v>
      </c>
      <c r="J24" s="5">
        <v>60</v>
      </c>
      <c r="K24" s="5">
        <v>64</v>
      </c>
      <c r="L24" s="5">
        <v>67</v>
      </c>
      <c r="M24" s="5">
        <v>63</v>
      </c>
    </row>
    <row r="25" spans="1:13" ht="12.75">
      <c r="A25" s="4" t="s">
        <v>17</v>
      </c>
      <c r="B25" s="5">
        <v>79</v>
      </c>
      <c r="C25" s="5">
        <v>67</v>
      </c>
      <c r="D25" s="5">
        <v>79</v>
      </c>
      <c r="E25" s="5">
        <v>84</v>
      </c>
      <c r="F25" s="5">
        <v>10376</v>
      </c>
      <c r="G25" s="5">
        <v>75</v>
      </c>
      <c r="H25" s="5">
        <v>71</v>
      </c>
      <c r="I25" s="5">
        <v>73</v>
      </c>
      <c r="J25" s="5">
        <v>56</v>
      </c>
      <c r="K25" s="5">
        <v>70</v>
      </c>
      <c r="L25" s="5">
        <v>66</v>
      </c>
      <c r="M25" s="5">
        <v>69</v>
      </c>
    </row>
    <row r="26" spans="1:13" ht="12.75">
      <c r="A26" s="4" t="s">
        <v>18</v>
      </c>
      <c r="B26" s="5">
        <v>74</v>
      </c>
      <c r="C26" s="5">
        <v>51</v>
      </c>
      <c r="D26" s="5">
        <v>69</v>
      </c>
      <c r="E26" s="5">
        <v>69</v>
      </c>
      <c r="F26" s="5">
        <v>55</v>
      </c>
      <c r="G26" s="5">
        <v>52</v>
      </c>
      <c r="H26" s="5">
        <v>54</v>
      </c>
      <c r="I26" s="5">
        <v>54</v>
      </c>
      <c r="J26" s="5">
        <v>51</v>
      </c>
      <c r="K26" s="5">
        <v>51</v>
      </c>
      <c r="L26" s="5">
        <v>54</v>
      </c>
      <c r="M26" s="5">
        <v>50</v>
      </c>
    </row>
    <row r="27" spans="1:13" ht="12.75">
      <c r="A27" s="4" t="s">
        <v>19</v>
      </c>
      <c r="B27" s="5">
        <v>78</v>
      </c>
      <c r="C27" s="5">
        <v>50</v>
      </c>
      <c r="D27" s="5">
        <v>75</v>
      </c>
      <c r="E27" s="5">
        <v>74</v>
      </c>
      <c r="F27" s="5">
        <v>75</v>
      </c>
      <c r="G27" s="5">
        <v>72</v>
      </c>
      <c r="H27" s="5">
        <v>70</v>
      </c>
      <c r="I27" s="5">
        <v>72</v>
      </c>
      <c r="J27" s="5">
        <v>71</v>
      </c>
      <c r="K27" s="5">
        <v>67</v>
      </c>
      <c r="L27" s="5">
        <v>71</v>
      </c>
      <c r="M27" s="5">
        <v>70</v>
      </c>
    </row>
    <row r="28" spans="1:13" ht="12.75">
      <c r="A28" s="4" t="s">
        <v>20</v>
      </c>
      <c r="B28" s="5">
        <v>81</v>
      </c>
      <c r="C28" s="5">
        <v>49</v>
      </c>
      <c r="D28" s="5">
        <v>79</v>
      </c>
      <c r="E28" s="5">
        <v>74</v>
      </c>
      <c r="F28" s="5">
        <v>76</v>
      </c>
      <c r="G28" s="5">
        <v>74</v>
      </c>
      <c r="H28" s="5">
        <v>70</v>
      </c>
      <c r="I28" s="5">
        <v>67</v>
      </c>
      <c r="J28" s="5">
        <v>76</v>
      </c>
      <c r="K28" s="5">
        <v>73</v>
      </c>
      <c r="L28" s="5">
        <v>68</v>
      </c>
      <c r="M28" s="5">
        <v>74</v>
      </c>
    </row>
    <row r="29" spans="1:13" ht="12.75">
      <c r="A29" s="4" t="s">
        <v>21</v>
      </c>
      <c r="B29" s="5">
        <v>77</v>
      </c>
      <c r="C29" s="5">
        <v>51</v>
      </c>
      <c r="D29" s="5">
        <v>69</v>
      </c>
      <c r="E29" s="5">
        <v>70</v>
      </c>
      <c r="F29" s="5">
        <v>72</v>
      </c>
      <c r="G29" s="5">
        <v>74</v>
      </c>
      <c r="H29" s="5">
        <v>70</v>
      </c>
      <c r="I29" s="5">
        <v>73</v>
      </c>
      <c r="J29" s="5">
        <v>69</v>
      </c>
      <c r="K29" s="5">
        <v>77</v>
      </c>
      <c r="L29" s="5">
        <v>73</v>
      </c>
      <c r="M29" s="5">
        <v>73</v>
      </c>
    </row>
    <row r="30" spans="1:13" ht="12.75">
      <c r="A30" s="4" t="s">
        <v>22</v>
      </c>
      <c r="B30" s="5">
        <v>54</v>
      </c>
      <c r="C30" s="5">
        <v>56</v>
      </c>
      <c r="D30" s="5">
        <v>54</v>
      </c>
      <c r="E30" s="5">
        <v>58</v>
      </c>
      <c r="F30" s="5">
        <v>58</v>
      </c>
      <c r="G30" s="5">
        <v>56</v>
      </c>
      <c r="H30" s="5">
        <v>60</v>
      </c>
      <c r="I30" s="5">
        <v>59</v>
      </c>
      <c r="J30" s="5">
        <v>58</v>
      </c>
      <c r="K30" s="5">
        <v>56</v>
      </c>
      <c r="L30" s="5">
        <v>58</v>
      </c>
      <c r="M30" s="5">
        <v>59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53"/>
  <sheetViews>
    <sheetView workbookViewId="0" topLeftCell="C6">
      <selection activeCell="F37" sqref="F37"/>
    </sheetView>
  </sheetViews>
  <sheetFormatPr defaultColWidth="9.140625" defaultRowHeight="12.75"/>
  <cols>
    <col min="1" max="16384" width="8.7109375" style="0" customWidth="1"/>
  </cols>
  <sheetData>
    <row r="1" ht="12.75">
      <c r="A1" t="s">
        <v>0</v>
      </c>
    </row>
    <row r="2" spans="1:6" ht="12.75">
      <c r="A2" t="s">
        <v>1</v>
      </c>
      <c r="F2" s="1">
        <v>40022</v>
      </c>
    </row>
    <row r="3" spans="1:6" ht="12.75">
      <c r="A3" t="s">
        <v>2</v>
      </c>
      <c r="F3" s="2">
        <v>0.8587731481481482</v>
      </c>
    </row>
    <row r="5" spans="1:6" ht="12.75">
      <c r="A5" t="s">
        <v>3</v>
      </c>
      <c r="F5" s="3" t="s">
        <v>23</v>
      </c>
    </row>
    <row r="6" spans="1:7" ht="12.75">
      <c r="A6" t="s">
        <v>24</v>
      </c>
      <c r="F6">
        <v>488</v>
      </c>
      <c r="G6" t="s">
        <v>4</v>
      </c>
    </row>
    <row r="7" spans="1:7" ht="12.75">
      <c r="A7" t="s">
        <v>25</v>
      </c>
      <c r="F7">
        <v>575</v>
      </c>
      <c r="G7" t="s">
        <v>4</v>
      </c>
    </row>
    <row r="8" spans="1:7" ht="12.75">
      <c r="A8" t="s">
        <v>26</v>
      </c>
      <c r="F8">
        <v>20</v>
      </c>
      <c r="G8" t="s">
        <v>4</v>
      </c>
    </row>
    <row r="9" spans="1:7" ht="12.75">
      <c r="A9" t="s">
        <v>27</v>
      </c>
      <c r="F9">
        <v>20</v>
      </c>
      <c r="G9" t="s">
        <v>4</v>
      </c>
    </row>
    <row r="10" spans="1:6" ht="12.75">
      <c r="A10" t="s">
        <v>28</v>
      </c>
      <c r="F10">
        <v>50</v>
      </c>
    </row>
    <row r="11" spans="1:6" ht="12.75">
      <c r="A11" t="s">
        <v>5</v>
      </c>
      <c r="F11">
        <v>20</v>
      </c>
    </row>
    <row r="12" spans="1:6" ht="12.75">
      <c r="A12" t="s">
        <v>29</v>
      </c>
      <c r="F12" s="3" t="s">
        <v>30</v>
      </c>
    </row>
    <row r="13" spans="1:7" ht="12.75">
      <c r="A13" t="s">
        <v>31</v>
      </c>
      <c r="F13">
        <v>40</v>
      </c>
      <c r="G13" t="s">
        <v>32</v>
      </c>
    </row>
    <row r="14" spans="1:7" ht="12.75">
      <c r="A14" t="s">
        <v>33</v>
      </c>
      <c r="F14">
        <v>0</v>
      </c>
      <c r="G14" t="s">
        <v>32</v>
      </c>
    </row>
    <row r="15" spans="1:6" ht="12.75">
      <c r="A15" t="s">
        <v>6</v>
      </c>
      <c r="F15" s="3" t="s">
        <v>7</v>
      </c>
    </row>
    <row r="16" spans="1:7" ht="12.75">
      <c r="A16" t="s">
        <v>34</v>
      </c>
      <c r="F16">
        <v>5100</v>
      </c>
      <c r="G16" t="s">
        <v>35</v>
      </c>
    </row>
    <row r="17" spans="1:7" ht="12.75">
      <c r="A17" t="s">
        <v>8</v>
      </c>
      <c r="F17">
        <v>1</v>
      </c>
      <c r="G17" t="s">
        <v>9</v>
      </c>
    </row>
    <row r="18" spans="1:7" ht="12.75">
      <c r="A18" t="s">
        <v>10</v>
      </c>
      <c r="F18">
        <v>37</v>
      </c>
      <c r="G18" t="s">
        <v>13</v>
      </c>
    </row>
    <row r="19" spans="1:7" ht="12.75">
      <c r="A19" t="s">
        <v>11</v>
      </c>
      <c r="F19">
        <v>37.1</v>
      </c>
      <c r="G19" t="s">
        <v>13</v>
      </c>
    </row>
    <row r="21" spans="1:10" ht="12.75">
      <c r="A21" t="s">
        <v>36</v>
      </c>
      <c r="F21" t="s">
        <v>12</v>
      </c>
      <c r="I21">
        <v>37</v>
      </c>
      <c r="J21" t="s">
        <v>13</v>
      </c>
    </row>
    <row r="22" spans="1:17" ht="12.75">
      <c r="A22" s="4" t="s">
        <v>14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  <c r="O22" t="s">
        <v>71</v>
      </c>
      <c r="Q22" t="s">
        <v>74</v>
      </c>
    </row>
    <row r="23" spans="1:39" ht="12.75">
      <c r="A23" s="4" t="s">
        <v>15</v>
      </c>
      <c r="B23" s="13">
        <v>40</v>
      </c>
      <c r="C23" s="13">
        <v>43</v>
      </c>
      <c r="D23" s="13">
        <v>39</v>
      </c>
      <c r="E23" s="13">
        <v>41</v>
      </c>
      <c r="F23" s="13">
        <v>36</v>
      </c>
      <c r="G23" s="13">
        <v>37</v>
      </c>
      <c r="H23" s="13">
        <v>39</v>
      </c>
      <c r="I23" s="13">
        <v>39</v>
      </c>
      <c r="J23" s="14">
        <v>6042</v>
      </c>
      <c r="K23" s="30">
        <v>42</v>
      </c>
      <c r="L23" s="16">
        <v>40</v>
      </c>
      <c r="M23" s="17">
        <v>43</v>
      </c>
      <c r="O23" s="9">
        <f>AVERAGE(B29:M29,B30:M30)</f>
        <v>29.208333333333332</v>
      </c>
      <c r="Q23" s="21">
        <f>B23-29</f>
        <v>11</v>
      </c>
      <c r="R23" s="21">
        <f aca="true" t="shared" si="0" ref="R23:V25">C23-29</f>
        <v>14</v>
      </c>
      <c r="S23" s="21">
        <f t="shared" si="0"/>
        <v>10</v>
      </c>
      <c r="T23" s="21">
        <f t="shared" si="0"/>
        <v>12</v>
      </c>
      <c r="U23" s="21">
        <f t="shared" si="0"/>
        <v>7</v>
      </c>
      <c r="V23" s="21">
        <f t="shared" si="0"/>
        <v>8</v>
      </c>
      <c r="W23" s="21">
        <f>H23-29</f>
        <v>10</v>
      </c>
      <c r="X23" s="21">
        <f>I23-29</f>
        <v>10</v>
      </c>
      <c r="Y23" s="21">
        <f>B26-29</f>
        <v>15</v>
      </c>
      <c r="Z23" s="21">
        <f aca="true" t="shared" si="1" ref="Z23:AF25">C26-29</f>
        <v>6</v>
      </c>
      <c r="AA23" s="21">
        <f t="shared" si="1"/>
        <v>-7</v>
      </c>
      <c r="AB23" s="21">
        <f t="shared" si="1"/>
        <v>-4</v>
      </c>
      <c r="AC23" s="21">
        <f t="shared" si="1"/>
        <v>-4</v>
      </c>
      <c r="AD23" s="21">
        <f t="shared" si="1"/>
        <v>-5</v>
      </c>
      <c r="AE23" s="21">
        <f t="shared" si="1"/>
        <v>-5</v>
      </c>
      <c r="AF23" s="21">
        <f t="shared" si="1"/>
        <v>9</v>
      </c>
      <c r="AG23" s="22">
        <f>J23-29</f>
        <v>6013</v>
      </c>
      <c r="AH23" s="23">
        <f>L23-29</f>
        <v>11</v>
      </c>
      <c r="AI23" s="24">
        <f>J26-29</f>
        <v>7</v>
      </c>
      <c r="AJ23" s="25">
        <f>M23-29</f>
        <v>14</v>
      </c>
      <c r="AK23" s="26">
        <f>K26-29</f>
        <v>10</v>
      </c>
      <c r="AL23" s="26">
        <f aca="true" t="shared" si="2" ref="AL23:AM25">L26-29</f>
        <v>12</v>
      </c>
      <c r="AM23" s="26">
        <f t="shared" si="2"/>
        <v>11</v>
      </c>
    </row>
    <row r="24" spans="1:39" ht="12.75">
      <c r="A24" s="4" t="s">
        <v>16</v>
      </c>
      <c r="B24" s="13">
        <v>38</v>
      </c>
      <c r="C24" s="13">
        <v>39</v>
      </c>
      <c r="D24" s="13">
        <v>38</v>
      </c>
      <c r="E24" s="13">
        <v>34</v>
      </c>
      <c r="F24" s="13">
        <v>40</v>
      </c>
      <c r="G24" s="13">
        <v>36</v>
      </c>
      <c r="H24" s="13">
        <v>39</v>
      </c>
      <c r="I24" s="13">
        <v>35</v>
      </c>
      <c r="J24" s="14">
        <v>4957</v>
      </c>
      <c r="K24" s="30">
        <v>29</v>
      </c>
      <c r="L24" s="16">
        <v>40</v>
      </c>
      <c r="M24" s="17">
        <v>43</v>
      </c>
      <c r="Q24" s="21">
        <f>B24-29</f>
        <v>9</v>
      </c>
      <c r="R24" s="21">
        <f t="shared" si="0"/>
        <v>10</v>
      </c>
      <c r="S24" s="21">
        <f t="shared" si="0"/>
        <v>9</v>
      </c>
      <c r="T24" s="21">
        <f t="shared" si="0"/>
        <v>5</v>
      </c>
      <c r="U24" s="21">
        <f t="shared" si="0"/>
        <v>11</v>
      </c>
      <c r="V24" s="21">
        <f t="shared" si="0"/>
        <v>7</v>
      </c>
      <c r="W24" s="21">
        <f>H24-29</f>
        <v>10</v>
      </c>
      <c r="X24" s="21">
        <f>I24-29</f>
        <v>6</v>
      </c>
      <c r="Y24" s="21">
        <f>B27-29</f>
        <v>12</v>
      </c>
      <c r="Z24" s="21">
        <f t="shared" si="1"/>
        <v>9</v>
      </c>
      <c r="AA24" s="21">
        <f t="shared" si="1"/>
        <v>-8</v>
      </c>
      <c r="AB24" s="21">
        <f t="shared" si="1"/>
        <v>-6</v>
      </c>
      <c r="AC24" s="21">
        <f t="shared" si="1"/>
        <v>-3</v>
      </c>
      <c r="AD24" s="21">
        <f t="shared" si="1"/>
        <v>-6</v>
      </c>
      <c r="AE24" s="21">
        <f t="shared" si="1"/>
        <v>-5</v>
      </c>
      <c r="AF24" s="21">
        <f t="shared" si="1"/>
        <v>10</v>
      </c>
      <c r="AG24" s="22">
        <f>J24-29</f>
        <v>4928</v>
      </c>
      <c r="AH24" s="23">
        <f>L24-29</f>
        <v>11</v>
      </c>
      <c r="AI24" s="24">
        <f>J27-29</f>
        <v>9</v>
      </c>
      <c r="AJ24" s="25">
        <f>M24-29</f>
        <v>14</v>
      </c>
      <c r="AK24" s="26">
        <f>K27-29</f>
        <v>10</v>
      </c>
      <c r="AL24" s="26">
        <f t="shared" si="2"/>
        <v>11</v>
      </c>
      <c r="AM24" s="26">
        <f t="shared" si="2"/>
        <v>13</v>
      </c>
    </row>
    <row r="25" spans="1:39" ht="12.75">
      <c r="A25" s="4" t="s">
        <v>17</v>
      </c>
      <c r="B25" s="13">
        <v>42</v>
      </c>
      <c r="C25" s="13">
        <v>37</v>
      </c>
      <c r="D25" s="13">
        <v>39</v>
      </c>
      <c r="E25" s="13">
        <v>38</v>
      </c>
      <c r="F25" s="13">
        <v>38</v>
      </c>
      <c r="G25" s="13">
        <v>36</v>
      </c>
      <c r="H25" s="13">
        <v>37</v>
      </c>
      <c r="I25" s="13">
        <v>36</v>
      </c>
      <c r="J25" s="14">
        <v>3459</v>
      </c>
      <c r="K25" s="30">
        <v>28</v>
      </c>
      <c r="L25" s="16">
        <v>40</v>
      </c>
      <c r="M25" s="17">
        <v>41</v>
      </c>
      <c r="Q25" s="21">
        <f>B25-29</f>
        <v>13</v>
      </c>
      <c r="R25" s="21">
        <f t="shared" si="0"/>
        <v>8</v>
      </c>
      <c r="S25" s="21">
        <f t="shared" si="0"/>
        <v>10</v>
      </c>
      <c r="T25" s="21">
        <f t="shared" si="0"/>
        <v>9</v>
      </c>
      <c r="U25" s="21">
        <f t="shared" si="0"/>
        <v>9</v>
      </c>
      <c r="V25" s="21">
        <f t="shared" si="0"/>
        <v>7</v>
      </c>
      <c r="W25" s="21">
        <f>H25-29</f>
        <v>8</v>
      </c>
      <c r="X25" s="21">
        <f>I25-29</f>
        <v>7</v>
      </c>
      <c r="Y25" s="21">
        <f>B28-29</f>
        <v>13</v>
      </c>
      <c r="Z25" s="21">
        <f t="shared" si="1"/>
        <v>8</v>
      </c>
      <c r="AA25" s="21">
        <f t="shared" si="1"/>
        <v>-6</v>
      </c>
      <c r="AB25" s="21">
        <f t="shared" si="1"/>
        <v>-3</v>
      </c>
      <c r="AC25" s="21">
        <f t="shared" si="1"/>
        <v>-4</v>
      </c>
      <c r="AD25" s="21">
        <f t="shared" si="1"/>
        <v>-6</v>
      </c>
      <c r="AE25" s="21">
        <f t="shared" si="1"/>
        <v>-4</v>
      </c>
      <c r="AF25" s="21">
        <f t="shared" si="1"/>
        <v>7</v>
      </c>
      <c r="AG25" s="22">
        <f>J25-29</f>
        <v>3430</v>
      </c>
      <c r="AH25" s="23">
        <f>L25-29</f>
        <v>11</v>
      </c>
      <c r="AI25" s="24">
        <f>J28-29</f>
        <v>9</v>
      </c>
      <c r="AJ25" s="25">
        <f>M25-29</f>
        <v>12</v>
      </c>
      <c r="AK25" s="26">
        <f>K28-29</f>
        <v>14</v>
      </c>
      <c r="AL25" s="26">
        <f t="shared" si="2"/>
        <v>8</v>
      </c>
      <c r="AM25" s="26">
        <f t="shared" si="2"/>
        <v>13</v>
      </c>
    </row>
    <row r="26" spans="1:13" ht="12.75">
      <c r="A26" s="4" t="s">
        <v>18</v>
      </c>
      <c r="B26" s="13">
        <v>44</v>
      </c>
      <c r="C26" s="13">
        <v>35</v>
      </c>
      <c r="D26" s="13">
        <v>22</v>
      </c>
      <c r="E26" s="13">
        <v>25</v>
      </c>
      <c r="F26" s="13">
        <v>25</v>
      </c>
      <c r="G26" s="13">
        <v>24</v>
      </c>
      <c r="H26" s="13">
        <v>24</v>
      </c>
      <c r="I26" s="13">
        <v>38</v>
      </c>
      <c r="J26" s="15">
        <v>36</v>
      </c>
      <c r="K26" s="19">
        <v>39</v>
      </c>
      <c r="L26" s="19">
        <v>41</v>
      </c>
      <c r="M26" s="19">
        <v>40</v>
      </c>
    </row>
    <row r="27" spans="1:13" ht="12.75">
      <c r="A27" s="4" t="s">
        <v>19</v>
      </c>
      <c r="B27" s="13">
        <v>41</v>
      </c>
      <c r="C27" s="13">
        <v>38</v>
      </c>
      <c r="D27" s="13">
        <v>21</v>
      </c>
      <c r="E27" s="13">
        <v>23</v>
      </c>
      <c r="F27" s="13">
        <v>26</v>
      </c>
      <c r="G27" s="13">
        <v>23</v>
      </c>
      <c r="H27" s="13">
        <v>24</v>
      </c>
      <c r="I27" s="13">
        <v>39</v>
      </c>
      <c r="J27" s="15">
        <v>38</v>
      </c>
      <c r="K27" s="19">
        <v>39</v>
      </c>
      <c r="L27" s="19">
        <v>40</v>
      </c>
      <c r="M27" s="19">
        <v>42</v>
      </c>
    </row>
    <row r="28" spans="1:13" ht="12.75">
      <c r="A28" s="4" t="s">
        <v>20</v>
      </c>
      <c r="B28" s="13">
        <v>42</v>
      </c>
      <c r="C28" s="13">
        <v>37</v>
      </c>
      <c r="D28" s="13">
        <v>23</v>
      </c>
      <c r="E28" s="13">
        <v>26</v>
      </c>
      <c r="F28" s="13">
        <v>25</v>
      </c>
      <c r="G28" s="13">
        <v>23</v>
      </c>
      <c r="H28" s="13">
        <v>25</v>
      </c>
      <c r="I28" s="13">
        <v>36</v>
      </c>
      <c r="J28" s="15">
        <v>38</v>
      </c>
      <c r="K28" s="19">
        <v>43</v>
      </c>
      <c r="L28" s="19">
        <v>37</v>
      </c>
      <c r="M28" s="19">
        <v>42</v>
      </c>
    </row>
    <row r="29" spans="1:13" ht="12.75">
      <c r="A29" s="4" t="s">
        <v>21</v>
      </c>
      <c r="B29" s="30">
        <v>29</v>
      </c>
      <c r="C29" s="30">
        <v>28</v>
      </c>
      <c r="D29" s="30">
        <v>31</v>
      </c>
      <c r="E29" s="30">
        <v>29</v>
      </c>
      <c r="F29" s="30">
        <v>30</v>
      </c>
      <c r="G29" s="30">
        <v>30</v>
      </c>
      <c r="H29" s="30">
        <v>29</v>
      </c>
      <c r="I29" s="30">
        <v>31</v>
      </c>
      <c r="J29" s="30">
        <v>28</v>
      </c>
      <c r="K29" s="30">
        <v>30</v>
      </c>
      <c r="L29" s="30">
        <v>29</v>
      </c>
      <c r="M29" s="30">
        <v>31</v>
      </c>
    </row>
    <row r="30" spans="1:13" ht="12.75">
      <c r="A30" s="4" t="s">
        <v>22</v>
      </c>
      <c r="B30" s="30">
        <v>30</v>
      </c>
      <c r="C30" s="30">
        <v>29</v>
      </c>
      <c r="D30" s="30">
        <v>28</v>
      </c>
      <c r="E30" s="30">
        <v>30</v>
      </c>
      <c r="F30" s="30">
        <v>30</v>
      </c>
      <c r="G30" s="30">
        <v>28</v>
      </c>
      <c r="H30" s="30">
        <v>28</v>
      </c>
      <c r="I30" s="30">
        <v>28</v>
      </c>
      <c r="J30" s="30">
        <v>27</v>
      </c>
      <c r="K30" s="30">
        <v>29</v>
      </c>
      <c r="L30" s="30">
        <v>30</v>
      </c>
      <c r="M30" s="30">
        <v>29</v>
      </c>
    </row>
    <row r="32" spans="1:16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2.75">
      <c r="A33" s="11"/>
      <c r="B33" s="12" t="s">
        <v>75</v>
      </c>
      <c r="C33" s="12"/>
      <c r="D33" s="12"/>
      <c r="E33" s="12" t="s">
        <v>58</v>
      </c>
      <c r="F33" s="12"/>
      <c r="G33" s="12"/>
      <c r="H33" s="12"/>
      <c r="I33" s="12"/>
      <c r="J33" s="12"/>
      <c r="K33" s="12"/>
      <c r="L33" s="12"/>
      <c r="M33" s="12"/>
      <c r="N33" s="11"/>
      <c r="O33" s="11"/>
      <c r="P33" s="11"/>
    </row>
    <row r="34" spans="1:22" ht="12.75">
      <c r="A34" s="11"/>
      <c r="B34" s="12">
        <f>AVERAGE(J26:J28)</f>
        <v>37.333333333333336</v>
      </c>
      <c r="C34" s="12"/>
      <c r="D34" s="12"/>
      <c r="E34" s="29">
        <f>B23-37.333</f>
        <v>2.6670000000000016</v>
      </c>
      <c r="F34" s="29">
        <f aca="true" t="shared" si="3" ref="F34:L36">C23-37.333</f>
        <v>5.667000000000002</v>
      </c>
      <c r="G34" s="29">
        <f t="shared" si="3"/>
        <v>1.6670000000000016</v>
      </c>
      <c r="H34" s="29">
        <f t="shared" si="3"/>
        <v>3.6670000000000016</v>
      </c>
      <c r="I34" s="29">
        <f t="shared" si="3"/>
        <v>-1.3329999999999984</v>
      </c>
      <c r="J34" s="29">
        <f t="shared" si="3"/>
        <v>-0.3329999999999984</v>
      </c>
      <c r="K34" s="29">
        <f t="shared" si="3"/>
        <v>1.6670000000000016</v>
      </c>
      <c r="L34" s="29">
        <f t="shared" si="3"/>
        <v>1.6670000000000016</v>
      </c>
      <c r="M34" s="29">
        <f>B26-37.3333</f>
        <v>6.666699999999999</v>
      </c>
      <c r="N34" s="29">
        <f aca="true" t="shared" si="4" ref="N34:T36">C26-37.3333</f>
        <v>-2.3333000000000013</v>
      </c>
      <c r="O34" s="29">
        <f t="shared" si="4"/>
        <v>-15.333300000000001</v>
      </c>
      <c r="P34" s="29">
        <f t="shared" si="4"/>
        <v>-12.333300000000001</v>
      </c>
      <c r="Q34" s="29">
        <f t="shared" si="4"/>
        <v>-12.333300000000001</v>
      </c>
      <c r="R34" s="29">
        <f t="shared" si="4"/>
        <v>-13.333300000000001</v>
      </c>
      <c r="S34" s="29">
        <f t="shared" si="4"/>
        <v>-13.333300000000001</v>
      </c>
      <c r="T34" s="29">
        <f t="shared" si="4"/>
        <v>0.6666999999999987</v>
      </c>
      <c r="U34" s="8"/>
      <c r="V34" s="8"/>
    </row>
    <row r="35" spans="1:21" ht="12.75">
      <c r="A35" s="11"/>
      <c r="B35" s="12"/>
      <c r="C35" s="12"/>
      <c r="D35" s="12"/>
      <c r="E35" s="29">
        <f>B24-37.333</f>
        <v>0.6670000000000016</v>
      </c>
      <c r="F35" s="29">
        <f t="shared" si="3"/>
        <v>1.6670000000000016</v>
      </c>
      <c r="G35" s="29">
        <f t="shared" si="3"/>
        <v>0.6670000000000016</v>
      </c>
      <c r="H35" s="29">
        <f t="shared" si="3"/>
        <v>-3.3329999999999984</v>
      </c>
      <c r="I35" s="29">
        <f t="shared" si="3"/>
        <v>2.6670000000000016</v>
      </c>
      <c r="J35" s="29">
        <f t="shared" si="3"/>
        <v>-1.3329999999999984</v>
      </c>
      <c r="K35" s="29">
        <f t="shared" si="3"/>
        <v>1.6670000000000016</v>
      </c>
      <c r="L35" s="29">
        <f t="shared" si="3"/>
        <v>-2.3329999999999984</v>
      </c>
      <c r="M35" s="29">
        <f>B27-37.3333</f>
        <v>3.6666999999999987</v>
      </c>
      <c r="N35" s="29">
        <f t="shared" si="4"/>
        <v>0.6666999999999987</v>
      </c>
      <c r="O35" s="29">
        <f t="shared" si="4"/>
        <v>-16.3333</v>
      </c>
      <c r="P35" s="29">
        <f t="shared" si="4"/>
        <v>-14.333300000000001</v>
      </c>
      <c r="Q35" s="29">
        <f t="shared" si="4"/>
        <v>-11.333300000000001</v>
      </c>
      <c r="R35" s="29">
        <f t="shared" si="4"/>
        <v>-14.333300000000001</v>
      </c>
      <c r="S35" s="29">
        <f t="shared" si="4"/>
        <v>-13.333300000000001</v>
      </c>
      <c r="T35" s="29">
        <f t="shared" si="4"/>
        <v>1.6666999999999987</v>
      </c>
      <c r="U35" s="8"/>
    </row>
    <row r="36" spans="1:21" ht="12.75">
      <c r="A36" s="11"/>
      <c r="B36" s="12"/>
      <c r="C36" s="12"/>
      <c r="D36" s="12"/>
      <c r="E36" s="29">
        <f>B25-37.333</f>
        <v>4.667000000000002</v>
      </c>
      <c r="F36" s="29">
        <f t="shared" si="3"/>
        <v>-0.3329999999999984</v>
      </c>
      <c r="G36" s="29">
        <f t="shared" si="3"/>
        <v>1.6670000000000016</v>
      </c>
      <c r="H36" s="29">
        <f t="shared" si="3"/>
        <v>0.6670000000000016</v>
      </c>
      <c r="I36" s="29">
        <f t="shared" si="3"/>
        <v>0.6670000000000016</v>
      </c>
      <c r="J36" s="29">
        <f t="shared" si="3"/>
        <v>-1.3329999999999984</v>
      </c>
      <c r="K36" s="29">
        <f t="shared" si="3"/>
        <v>-0.3329999999999984</v>
      </c>
      <c r="L36" s="29">
        <f t="shared" si="3"/>
        <v>-1.3329999999999984</v>
      </c>
      <c r="M36" s="29">
        <f>B28-37.3333</f>
        <v>4.666699999999999</v>
      </c>
      <c r="N36" s="29">
        <f t="shared" si="4"/>
        <v>-0.33330000000000126</v>
      </c>
      <c r="O36" s="29">
        <f t="shared" si="4"/>
        <v>-14.333300000000001</v>
      </c>
      <c r="P36" s="29">
        <f t="shared" si="4"/>
        <v>-11.333300000000001</v>
      </c>
      <c r="Q36" s="29">
        <f t="shared" si="4"/>
        <v>-12.333300000000001</v>
      </c>
      <c r="R36" s="29">
        <f t="shared" si="4"/>
        <v>-14.333300000000001</v>
      </c>
      <c r="S36" s="29">
        <f t="shared" si="4"/>
        <v>-12.333300000000001</v>
      </c>
      <c r="T36" s="29">
        <f t="shared" si="4"/>
        <v>-1.3333000000000013</v>
      </c>
      <c r="U36" s="8"/>
    </row>
    <row r="37" spans="1:16" ht="12.7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1"/>
      <c r="P37" s="11"/>
    </row>
    <row r="38" spans="1:16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1"/>
      <c r="P38" s="11"/>
    </row>
    <row r="39" spans="1:16" ht="12.7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1"/>
      <c r="P39" s="11"/>
    </row>
    <row r="40" spans="1:16" ht="12.7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1"/>
      <c r="P40" s="11"/>
    </row>
    <row r="41" spans="1:16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1"/>
      <c r="O43" s="11"/>
      <c r="P43" s="11"/>
    </row>
    <row r="44" spans="1:16" ht="12.7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2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2.7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2.7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2.7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2.7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2.7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2.7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31" sqref="A31"/>
    </sheetView>
  </sheetViews>
  <sheetFormatPr defaultColWidth="9.140625" defaultRowHeight="12.75"/>
  <cols>
    <col min="1" max="16384" width="8.7109375" style="0" customWidth="1"/>
  </cols>
  <sheetData>
    <row r="1" ht="12.75">
      <c r="A1" t="s">
        <v>0</v>
      </c>
    </row>
    <row r="2" spans="1:6" ht="12.75">
      <c r="A2" t="s">
        <v>1</v>
      </c>
      <c r="F2" s="1">
        <v>40022</v>
      </c>
    </row>
    <row r="3" spans="1:6" ht="12.75">
      <c r="A3" t="s">
        <v>2</v>
      </c>
      <c r="F3" s="2">
        <v>0.860162037037037</v>
      </c>
    </row>
    <row r="5" spans="1:6" ht="12.75">
      <c r="A5" t="s">
        <v>3</v>
      </c>
      <c r="F5" s="3" t="s">
        <v>23</v>
      </c>
    </row>
    <row r="6" spans="1:7" ht="12.75">
      <c r="A6" t="s">
        <v>24</v>
      </c>
      <c r="F6">
        <v>488</v>
      </c>
      <c r="G6" t="s">
        <v>4</v>
      </c>
    </row>
    <row r="7" spans="1:7" ht="12.75">
      <c r="A7" t="s">
        <v>25</v>
      </c>
      <c r="F7">
        <v>575</v>
      </c>
      <c r="G7" t="s">
        <v>4</v>
      </c>
    </row>
    <row r="8" spans="1:7" ht="12.75">
      <c r="A8" t="s">
        <v>26</v>
      </c>
      <c r="F8">
        <v>20</v>
      </c>
      <c r="G8" t="s">
        <v>4</v>
      </c>
    </row>
    <row r="9" spans="1:7" ht="12.75">
      <c r="A9" t="s">
        <v>27</v>
      </c>
      <c r="F9">
        <v>20</v>
      </c>
      <c r="G9" t="s">
        <v>4</v>
      </c>
    </row>
    <row r="10" spans="1:6" ht="12.75">
      <c r="A10" t="s">
        <v>28</v>
      </c>
      <c r="F10">
        <v>55</v>
      </c>
    </row>
    <row r="11" spans="1:6" ht="12.75">
      <c r="A11" t="s">
        <v>5</v>
      </c>
      <c r="F11">
        <v>20</v>
      </c>
    </row>
    <row r="12" spans="1:6" ht="12.75">
      <c r="A12" t="s">
        <v>29</v>
      </c>
      <c r="F12" s="3" t="s">
        <v>30</v>
      </c>
    </row>
    <row r="13" spans="1:7" ht="12.75">
      <c r="A13" t="s">
        <v>31</v>
      </c>
      <c r="F13">
        <v>40</v>
      </c>
      <c r="G13" t="s">
        <v>32</v>
      </c>
    </row>
    <row r="14" spans="1:7" ht="12.75">
      <c r="A14" t="s">
        <v>33</v>
      </c>
      <c r="F14">
        <v>0</v>
      </c>
      <c r="G14" t="s">
        <v>32</v>
      </c>
    </row>
    <row r="15" spans="1:6" ht="12.75">
      <c r="A15" t="s">
        <v>6</v>
      </c>
      <c r="F15" s="3" t="s">
        <v>7</v>
      </c>
    </row>
    <row r="16" spans="1:7" ht="12.75">
      <c r="A16" t="s">
        <v>34</v>
      </c>
      <c r="F16">
        <v>5100</v>
      </c>
      <c r="G16" t="s">
        <v>35</v>
      </c>
    </row>
    <row r="17" spans="1:7" ht="12.75">
      <c r="A17" t="s">
        <v>8</v>
      </c>
      <c r="F17">
        <v>1</v>
      </c>
      <c r="G17" t="s">
        <v>9</v>
      </c>
    </row>
    <row r="18" spans="1:7" ht="12.75">
      <c r="A18" t="s">
        <v>10</v>
      </c>
      <c r="F18">
        <v>37</v>
      </c>
      <c r="G18" t="s">
        <v>13</v>
      </c>
    </row>
    <row r="19" spans="1:7" ht="12.75">
      <c r="A19" t="s">
        <v>11</v>
      </c>
      <c r="F19">
        <v>37</v>
      </c>
      <c r="G19" t="s">
        <v>13</v>
      </c>
    </row>
    <row r="21" spans="1:10" ht="12.75">
      <c r="A21" t="s">
        <v>36</v>
      </c>
      <c r="F21" t="s">
        <v>12</v>
      </c>
      <c r="I21">
        <v>37</v>
      </c>
      <c r="J21" t="s">
        <v>13</v>
      </c>
    </row>
    <row r="22" spans="1:13" ht="12.75">
      <c r="A22" s="4" t="s">
        <v>14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</row>
    <row r="23" spans="1:13" ht="12.75">
      <c r="A23" s="4" t="s">
        <v>15</v>
      </c>
      <c r="B23" s="5">
        <v>80</v>
      </c>
      <c r="C23" s="5">
        <v>83</v>
      </c>
      <c r="D23" s="5">
        <v>79</v>
      </c>
      <c r="E23" s="5">
        <v>83</v>
      </c>
      <c r="F23" s="5">
        <v>79</v>
      </c>
      <c r="G23" s="5">
        <v>73</v>
      </c>
      <c r="H23" s="5">
        <v>76</v>
      </c>
      <c r="I23" s="5">
        <v>78</v>
      </c>
      <c r="J23" s="5">
        <v>12245</v>
      </c>
      <c r="K23" s="5">
        <v>87</v>
      </c>
      <c r="L23" s="5">
        <v>82</v>
      </c>
      <c r="M23" s="5">
        <v>83</v>
      </c>
    </row>
    <row r="24" spans="1:13" ht="12.75">
      <c r="A24" s="4" t="s">
        <v>16</v>
      </c>
      <c r="B24" s="5">
        <v>77</v>
      </c>
      <c r="C24" s="5">
        <v>76</v>
      </c>
      <c r="D24" s="5">
        <v>77</v>
      </c>
      <c r="E24" s="5">
        <v>73</v>
      </c>
      <c r="F24" s="5">
        <v>76</v>
      </c>
      <c r="G24" s="5">
        <v>73</v>
      </c>
      <c r="H24" s="5">
        <v>76</v>
      </c>
      <c r="I24" s="5">
        <v>76</v>
      </c>
      <c r="J24" s="5">
        <v>9870</v>
      </c>
      <c r="K24" s="5">
        <v>59</v>
      </c>
      <c r="L24" s="5">
        <v>83</v>
      </c>
      <c r="M24" s="5">
        <v>85</v>
      </c>
    </row>
    <row r="25" spans="1:13" ht="12.75">
      <c r="A25" s="4" t="s">
        <v>17</v>
      </c>
      <c r="B25" s="5">
        <v>81</v>
      </c>
      <c r="C25" s="5">
        <v>76</v>
      </c>
      <c r="D25" s="5">
        <v>77</v>
      </c>
      <c r="E25" s="5">
        <v>75</v>
      </c>
      <c r="F25" s="5">
        <v>74</v>
      </c>
      <c r="G25" s="5">
        <v>73</v>
      </c>
      <c r="H25" s="5">
        <v>74</v>
      </c>
      <c r="I25" s="5">
        <v>76</v>
      </c>
      <c r="J25" s="5">
        <v>6903</v>
      </c>
      <c r="K25" s="5">
        <v>58</v>
      </c>
      <c r="L25" s="5">
        <v>78</v>
      </c>
      <c r="M25" s="5">
        <v>83</v>
      </c>
    </row>
    <row r="26" spans="1:13" ht="12.75">
      <c r="A26" s="4" t="s">
        <v>18</v>
      </c>
      <c r="B26" s="5">
        <v>88</v>
      </c>
      <c r="C26" s="5">
        <v>73</v>
      </c>
      <c r="D26" s="5">
        <v>43</v>
      </c>
      <c r="E26" s="5">
        <v>51</v>
      </c>
      <c r="F26" s="5">
        <v>50</v>
      </c>
      <c r="G26" s="5">
        <v>51</v>
      </c>
      <c r="H26" s="5">
        <v>53</v>
      </c>
      <c r="I26" s="5">
        <v>76</v>
      </c>
      <c r="J26" s="5">
        <v>74</v>
      </c>
      <c r="K26" s="5">
        <v>77</v>
      </c>
      <c r="L26" s="5">
        <v>82</v>
      </c>
      <c r="M26" s="5">
        <v>82</v>
      </c>
    </row>
    <row r="27" spans="1:13" ht="12.75">
      <c r="A27" s="4" t="s">
        <v>19</v>
      </c>
      <c r="B27" s="5">
        <v>86</v>
      </c>
      <c r="C27" s="5">
        <v>79</v>
      </c>
      <c r="D27" s="5">
        <v>42</v>
      </c>
      <c r="E27" s="5">
        <v>49</v>
      </c>
      <c r="F27" s="5">
        <v>50</v>
      </c>
      <c r="G27" s="5">
        <v>50</v>
      </c>
      <c r="H27" s="5">
        <v>50</v>
      </c>
      <c r="I27" s="5">
        <v>77</v>
      </c>
      <c r="J27" s="5">
        <v>80</v>
      </c>
      <c r="K27" s="5">
        <v>81</v>
      </c>
      <c r="L27" s="5">
        <v>79</v>
      </c>
      <c r="M27" s="5">
        <v>87</v>
      </c>
    </row>
    <row r="28" spans="1:13" ht="12.75">
      <c r="A28" s="4" t="s">
        <v>20</v>
      </c>
      <c r="B28" s="5">
        <v>88</v>
      </c>
      <c r="C28" s="5">
        <v>80</v>
      </c>
      <c r="D28" s="5">
        <v>46</v>
      </c>
      <c r="E28" s="5">
        <v>52</v>
      </c>
      <c r="F28" s="5">
        <v>52</v>
      </c>
      <c r="G28" s="5">
        <v>51</v>
      </c>
      <c r="H28" s="5">
        <v>52</v>
      </c>
      <c r="I28" s="5">
        <v>73</v>
      </c>
      <c r="J28" s="5">
        <v>79</v>
      </c>
      <c r="K28" s="5">
        <v>87</v>
      </c>
      <c r="L28" s="5">
        <v>75</v>
      </c>
      <c r="M28" s="5">
        <v>87</v>
      </c>
    </row>
    <row r="29" spans="1:13" ht="12.75">
      <c r="A29" s="4" t="s">
        <v>21</v>
      </c>
      <c r="B29" s="5">
        <v>57</v>
      </c>
      <c r="C29" s="5">
        <v>56</v>
      </c>
      <c r="D29" s="5">
        <v>58</v>
      </c>
      <c r="E29" s="5">
        <v>57</v>
      </c>
      <c r="F29" s="5">
        <v>59</v>
      </c>
      <c r="G29" s="5">
        <v>60</v>
      </c>
      <c r="H29" s="5">
        <v>59</v>
      </c>
      <c r="I29" s="5">
        <v>59</v>
      </c>
      <c r="J29" s="5">
        <v>58</v>
      </c>
      <c r="K29" s="5">
        <v>58</v>
      </c>
      <c r="L29" s="5">
        <v>55</v>
      </c>
      <c r="M29" s="5">
        <v>64</v>
      </c>
    </row>
    <row r="30" spans="1:13" ht="12.75">
      <c r="A30" s="4" t="s">
        <v>22</v>
      </c>
      <c r="B30" s="5">
        <v>58</v>
      </c>
      <c r="C30" s="5">
        <v>58</v>
      </c>
      <c r="D30" s="5">
        <v>58</v>
      </c>
      <c r="E30" s="5">
        <v>61</v>
      </c>
      <c r="F30" s="5">
        <v>58</v>
      </c>
      <c r="G30" s="5">
        <v>57</v>
      </c>
      <c r="H30" s="5">
        <v>57</v>
      </c>
      <c r="I30" s="5">
        <v>57</v>
      </c>
      <c r="J30" s="5">
        <v>57</v>
      </c>
      <c r="K30" s="5">
        <v>57</v>
      </c>
      <c r="L30" s="5">
        <v>57</v>
      </c>
      <c r="M30" s="5">
        <v>61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96"/>
  <sheetViews>
    <sheetView tabSelected="1" workbookViewId="0" topLeftCell="AI23">
      <selection activeCell="AQ32" sqref="AQ32"/>
    </sheetView>
  </sheetViews>
  <sheetFormatPr defaultColWidth="9.140625" defaultRowHeight="12.75"/>
  <cols>
    <col min="1" max="16384" width="8.7109375" style="0" customWidth="1"/>
  </cols>
  <sheetData>
    <row r="1" ht="12.75">
      <c r="A1" t="s">
        <v>0</v>
      </c>
    </row>
    <row r="2" spans="1:6" ht="12.75">
      <c r="A2" t="s">
        <v>1</v>
      </c>
      <c r="F2" s="1">
        <v>40022</v>
      </c>
    </row>
    <row r="3" spans="1:6" ht="12.75">
      <c r="A3" t="s">
        <v>2</v>
      </c>
      <c r="F3" s="2">
        <v>0.8636574074074074</v>
      </c>
    </row>
    <row r="5" spans="1:6" ht="12.75">
      <c r="A5" t="s">
        <v>3</v>
      </c>
      <c r="F5" s="3" t="s">
        <v>23</v>
      </c>
    </row>
    <row r="6" spans="1:7" ht="12.75">
      <c r="A6" t="s">
        <v>24</v>
      </c>
      <c r="F6">
        <v>488</v>
      </c>
      <c r="G6" t="s">
        <v>4</v>
      </c>
    </row>
    <row r="7" spans="1:7" ht="12.75">
      <c r="A7" t="s">
        <v>25</v>
      </c>
      <c r="F7">
        <v>575</v>
      </c>
      <c r="G7" t="s">
        <v>4</v>
      </c>
    </row>
    <row r="8" spans="1:7" ht="12.75">
      <c r="A8" t="s">
        <v>26</v>
      </c>
      <c r="F8">
        <v>20</v>
      </c>
      <c r="G8" t="s">
        <v>4</v>
      </c>
    </row>
    <row r="9" spans="1:7" ht="12.75">
      <c r="A9" t="s">
        <v>27</v>
      </c>
      <c r="F9">
        <v>20</v>
      </c>
      <c r="G9" t="s">
        <v>4</v>
      </c>
    </row>
    <row r="10" spans="1:6" ht="12.75">
      <c r="A10" t="s">
        <v>28</v>
      </c>
      <c r="F10">
        <v>50</v>
      </c>
    </row>
    <row r="11" spans="1:6" ht="12.75">
      <c r="A11" t="s">
        <v>5</v>
      </c>
      <c r="F11">
        <v>20</v>
      </c>
    </row>
    <row r="12" spans="1:6" ht="12.75">
      <c r="A12" t="s">
        <v>29</v>
      </c>
      <c r="F12" s="3" t="s">
        <v>30</v>
      </c>
    </row>
    <row r="13" spans="1:7" ht="12.75">
      <c r="A13" t="s">
        <v>31</v>
      </c>
      <c r="F13">
        <v>40</v>
      </c>
      <c r="G13" t="s">
        <v>32</v>
      </c>
    </row>
    <row r="14" spans="1:7" ht="12.75">
      <c r="A14" t="s">
        <v>33</v>
      </c>
      <c r="F14">
        <v>0</v>
      </c>
      <c r="G14" t="s">
        <v>32</v>
      </c>
    </row>
    <row r="15" spans="1:6" ht="12.75">
      <c r="A15" t="s">
        <v>6</v>
      </c>
      <c r="F15" s="3" t="s">
        <v>7</v>
      </c>
    </row>
    <row r="16" spans="1:7" ht="12.75">
      <c r="A16" t="s">
        <v>34</v>
      </c>
      <c r="F16">
        <v>5100</v>
      </c>
      <c r="G16" t="s">
        <v>35</v>
      </c>
    </row>
    <row r="17" spans="1:7" ht="12.75">
      <c r="A17" t="s">
        <v>8</v>
      </c>
      <c r="F17">
        <v>1</v>
      </c>
      <c r="G17" t="s">
        <v>9</v>
      </c>
    </row>
    <row r="18" spans="1:7" ht="12.75">
      <c r="A18" t="s">
        <v>10</v>
      </c>
      <c r="F18">
        <v>37</v>
      </c>
      <c r="G18" t="s">
        <v>13</v>
      </c>
    </row>
    <row r="19" spans="1:7" ht="12.75">
      <c r="A19" t="s">
        <v>11</v>
      </c>
      <c r="F19">
        <v>37.1</v>
      </c>
      <c r="G19" t="s">
        <v>13</v>
      </c>
    </row>
    <row r="21" spans="1:10" ht="12.75">
      <c r="A21" t="s">
        <v>36</v>
      </c>
      <c r="F21" t="s">
        <v>12</v>
      </c>
      <c r="I21">
        <v>37</v>
      </c>
      <c r="J21" t="s">
        <v>13</v>
      </c>
    </row>
    <row r="22" spans="1:13" ht="12.75">
      <c r="A22" s="4" t="s">
        <v>14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</row>
    <row r="23" spans="1:13" ht="12.75">
      <c r="A23" s="4" t="s">
        <v>15</v>
      </c>
      <c r="B23" s="13">
        <v>40</v>
      </c>
      <c r="C23" s="13">
        <v>39</v>
      </c>
      <c r="D23" s="13">
        <v>34</v>
      </c>
      <c r="E23" s="13">
        <v>39</v>
      </c>
      <c r="F23" s="14">
        <v>5485</v>
      </c>
      <c r="G23" s="15">
        <v>42</v>
      </c>
      <c r="H23" s="16">
        <v>36</v>
      </c>
      <c r="I23" s="31">
        <v>41</v>
      </c>
      <c r="J23" s="20">
        <v>1761</v>
      </c>
      <c r="K23" s="19">
        <v>36</v>
      </c>
      <c r="L23" s="19">
        <v>35</v>
      </c>
      <c r="M23" s="19">
        <v>35</v>
      </c>
    </row>
    <row r="24" spans="1:16" ht="12.75">
      <c r="A24" s="4" t="s">
        <v>16</v>
      </c>
      <c r="B24" s="13">
        <v>39</v>
      </c>
      <c r="C24" s="13">
        <v>33</v>
      </c>
      <c r="D24" s="13">
        <v>33</v>
      </c>
      <c r="E24" s="13">
        <v>38</v>
      </c>
      <c r="F24" s="14">
        <v>5237</v>
      </c>
      <c r="G24" s="15">
        <v>40</v>
      </c>
      <c r="H24" s="16">
        <v>35</v>
      </c>
      <c r="I24" s="31">
        <v>40</v>
      </c>
      <c r="J24" s="20">
        <v>1649</v>
      </c>
      <c r="K24" s="19">
        <v>36</v>
      </c>
      <c r="L24" s="19">
        <v>35</v>
      </c>
      <c r="M24" s="19">
        <v>38</v>
      </c>
      <c r="O24" s="9">
        <f>AVERAGE(B29:M30)</f>
        <v>28.375</v>
      </c>
      <c r="P24" t="s">
        <v>55</v>
      </c>
    </row>
    <row r="25" spans="1:54" ht="12.75">
      <c r="A25" s="4" t="s">
        <v>17</v>
      </c>
      <c r="B25" s="13">
        <v>38</v>
      </c>
      <c r="C25" s="13">
        <v>35</v>
      </c>
      <c r="D25" s="13">
        <v>37</v>
      </c>
      <c r="E25" s="13">
        <v>39</v>
      </c>
      <c r="F25" s="18">
        <v>27</v>
      </c>
      <c r="G25" s="15">
        <v>38</v>
      </c>
      <c r="H25" s="16">
        <v>35</v>
      </c>
      <c r="I25" s="31">
        <v>42</v>
      </c>
      <c r="J25" s="18">
        <v>30</v>
      </c>
      <c r="K25" s="19">
        <v>37</v>
      </c>
      <c r="L25" s="19">
        <v>35</v>
      </c>
      <c r="M25" s="19">
        <v>36</v>
      </c>
      <c r="P25" s="21">
        <f>B23-28</f>
        <v>12</v>
      </c>
      <c r="Q25" s="21">
        <f aca="true" t="shared" si="0" ref="Q25:AA25">C23-28</f>
        <v>11</v>
      </c>
      <c r="R25" s="21">
        <f t="shared" si="0"/>
        <v>6</v>
      </c>
      <c r="S25" s="21">
        <f t="shared" si="0"/>
        <v>11</v>
      </c>
      <c r="T25" s="21">
        <f t="shared" si="0"/>
        <v>5457</v>
      </c>
      <c r="U25" s="21">
        <f t="shared" si="0"/>
        <v>14</v>
      </c>
      <c r="V25" s="23">
        <f t="shared" si="0"/>
        <v>8</v>
      </c>
      <c r="W25" s="25">
        <f t="shared" si="0"/>
        <v>13</v>
      </c>
      <c r="X25" s="32">
        <f t="shared" si="0"/>
        <v>1733</v>
      </c>
      <c r="Y25" s="26">
        <f t="shared" si="0"/>
        <v>8</v>
      </c>
      <c r="Z25" s="26">
        <f t="shared" si="0"/>
        <v>7</v>
      </c>
      <c r="AA25" s="26">
        <f t="shared" si="0"/>
        <v>7</v>
      </c>
      <c r="AB25" t="s">
        <v>56</v>
      </c>
      <c r="AG25" s="21">
        <f>P25-7</f>
        <v>5</v>
      </c>
      <c r="AH25" s="21">
        <f aca="true" t="shared" si="1" ref="AH25:AJ27">Q25-7</f>
        <v>4</v>
      </c>
      <c r="AI25" s="21">
        <f t="shared" si="1"/>
        <v>-1</v>
      </c>
      <c r="AJ25" s="21">
        <f t="shared" si="1"/>
        <v>4</v>
      </c>
      <c r="AK25" s="21">
        <f>P28-7</f>
        <v>3</v>
      </c>
      <c r="AL25" s="21">
        <f aca="true" t="shared" si="2" ref="AL25:AV27">Q28-7</f>
        <v>1</v>
      </c>
      <c r="AM25" s="21">
        <f t="shared" si="2"/>
        <v>-2</v>
      </c>
      <c r="AN25" s="21">
        <f t="shared" si="2"/>
        <v>4</v>
      </c>
      <c r="AO25" s="21">
        <f t="shared" si="2"/>
        <v>4</v>
      </c>
      <c r="AP25" s="21">
        <f t="shared" si="2"/>
        <v>-1</v>
      </c>
      <c r="AQ25" s="21">
        <f t="shared" si="2"/>
        <v>2</v>
      </c>
      <c r="AR25" s="21">
        <f t="shared" si="2"/>
        <v>3</v>
      </c>
      <c r="AS25" s="21">
        <f t="shared" si="2"/>
        <v>0</v>
      </c>
      <c r="AT25" s="21">
        <f t="shared" si="2"/>
        <v>-3</v>
      </c>
      <c r="AU25" s="21">
        <f t="shared" si="2"/>
        <v>4</v>
      </c>
      <c r="AV25" s="21">
        <f t="shared" si="2"/>
        <v>-1</v>
      </c>
      <c r="AW25" s="22">
        <f aca="true" t="shared" si="3" ref="AW25:AX27">T25-7</f>
        <v>5450</v>
      </c>
      <c r="AX25" s="23">
        <f t="shared" si="3"/>
        <v>7</v>
      </c>
      <c r="AY25" s="27">
        <f>X25-7</f>
        <v>1726</v>
      </c>
      <c r="AZ25" s="26">
        <f aca="true" t="shared" si="4" ref="AZ25:BB27">Y25-7</f>
        <v>1</v>
      </c>
      <c r="BA25" s="26">
        <f t="shared" si="4"/>
        <v>0</v>
      </c>
      <c r="BB25" s="26">
        <f t="shared" si="4"/>
        <v>0</v>
      </c>
    </row>
    <row r="26" spans="1:54" ht="12.75">
      <c r="A26" s="4" t="s">
        <v>18</v>
      </c>
      <c r="B26" s="13">
        <v>38</v>
      </c>
      <c r="C26" s="13">
        <v>36</v>
      </c>
      <c r="D26" s="13">
        <v>33</v>
      </c>
      <c r="E26" s="13">
        <v>39</v>
      </c>
      <c r="F26" s="13">
        <v>39</v>
      </c>
      <c r="G26" s="13">
        <v>34</v>
      </c>
      <c r="H26" s="13">
        <v>37</v>
      </c>
      <c r="I26" s="13">
        <v>38</v>
      </c>
      <c r="J26" s="13">
        <v>35</v>
      </c>
      <c r="K26" s="13">
        <v>32</v>
      </c>
      <c r="L26" s="13">
        <v>39</v>
      </c>
      <c r="M26" s="13">
        <v>34</v>
      </c>
      <c r="P26" s="21">
        <f>B24-28</f>
        <v>11</v>
      </c>
      <c r="Q26" s="21">
        <f>C24-28</f>
        <v>5</v>
      </c>
      <c r="R26" s="21">
        <f>D24-28</f>
        <v>5</v>
      </c>
      <c r="S26" s="21">
        <f>E24-28</f>
        <v>10</v>
      </c>
      <c r="T26" s="21">
        <f>F24-28</f>
        <v>5209</v>
      </c>
      <c r="U26" s="21">
        <f>G24-28</f>
        <v>12</v>
      </c>
      <c r="V26" s="23">
        <f>H24-28</f>
        <v>7</v>
      </c>
      <c r="W26" s="25">
        <f>I24-28</f>
        <v>12</v>
      </c>
      <c r="X26" s="32">
        <f>J24-28</f>
        <v>1621</v>
      </c>
      <c r="Y26" s="26">
        <f>K24-28</f>
        <v>8</v>
      </c>
      <c r="Z26" s="26">
        <f>L24-28</f>
        <v>7</v>
      </c>
      <c r="AA26" s="26">
        <f>M24-28</f>
        <v>10</v>
      </c>
      <c r="AG26" s="21">
        <f>P26-7</f>
        <v>4</v>
      </c>
      <c r="AH26" s="21">
        <f>Q26-7</f>
        <v>-2</v>
      </c>
      <c r="AI26" s="21">
        <f>R26-7</f>
        <v>-2</v>
      </c>
      <c r="AJ26" s="21">
        <f t="shared" si="1"/>
        <v>3</v>
      </c>
      <c r="AK26" s="21">
        <f>P29-7</f>
        <v>3</v>
      </c>
      <c r="AL26" s="21">
        <f t="shared" si="2"/>
        <v>7</v>
      </c>
      <c r="AM26" s="21">
        <f t="shared" si="2"/>
        <v>5</v>
      </c>
      <c r="AN26" s="21">
        <f t="shared" si="2"/>
        <v>3</v>
      </c>
      <c r="AO26" s="21">
        <f t="shared" si="2"/>
        <v>3</v>
      </c>
      <c r="AP26" s="21">
        <f t="shared" si="2"/>
        <v>0</v>
      </c>
      <c r="AQ26" s="21">
        <f t="shared" si="2"/>
        <v>3</v>
      </c>
      <c r="AR26" s="21">
        <f t="shared" si="2"/>
        <v>2</v>
      </c>
      <c r="AS26" s="21">
        <f t="shared" si="2"/>
        <v>2</v>
      </c>
      <c r="AT26" s="21">
        <f t="shared" si="2"/>
        <v>0</v>
      </c>
      <c r="AU26" s="21">
        <f t="shared" si="2"/>
        <v>4</v>
      </c>
      <c r="AV26" s="21">
        <f t="shared" si="2"/>
        <v>1</v>
      </c>
      <c r="AW26" s="22">
        <f t="shared" si="3"/>
        <v>5202</v>
      </c>
      <c r="AX26" s="23">
        <f t="shared" si="3"/>
        <v>5</v>
      </c>
      <c r="AY26" s="27">
        <f>X26-7</f>
        <v>1614</v>
      </c>
      <c r="AZ26" s="26">
        <f t="shared" si="4"/>
        <v>1</v>
      </c>
      <c r="BA26" s="26">
        <f t="shared" si="4"/>
        <v>0</v>
      </c>
      <c r="BB26" s="26">
        <f t="shared" si="4"/>
        <v>3</v>
      </c>
    </row>
    <row r="27" spans="1:54" ht="12.75">
      <c r="A27" s="4" t="s">
        <v>19</v>
      </c>
      <c r="B27" s="13">
        <v>38</v>
      </c>
      <c r="C27" s="13">
        <v>42</v>
      </c>
      <c r="D27" s="13">
        <v>40</v>
      </c>
      <c r="E27" s="13">
        <v>38</v>
      </c>
      <c r="F27" s="13">
        <v>38</v>
      </c>
      <c r="G27" s="13">
        <v>35</v>
      </c>
      <c r="H27" s="13">
        <v>38</v>
      </c>
      <c r="I27" s="13">
        <v>37</v>
      </c>
      <c r="J27" s="13">
        <v>37</v>
      </c>
      <c r="K27" s="13">
        <v>35</v>
      </c>
      <c r="L27" s="13">
        <v>39</v>
      </c>
      <c r="M27" s="13">
        <v>36</v>
      </c>
      <c r="P27" s="21">
        <f>B25-28</f>
        <v>10</v>
      </c>
      <c r="Q27" s="21">
        <f>C25-28</f>
        <v>7</v>
      </c>
      <c r="R27" s="21">
        <f>D25-28</f>
        <v>9</v>
      </c>
      <c r="S27" s="21">
        <f>E25-28</f>
        <v>11</v>
      </c>
      <c r="T27" s="21">
        <f>F25-28</f>
        <v>-1</v>
      </c>
      <c r="U27" s="21">
        <f>G25-28</f>
        <v>10</v>
      </c>
      <c r="V27" s="23">
        <f>H25-28</f>
        <v>7</v>
      </c>
      <c r="W27" s="25">
        <f>I25-28</f>
        <v>14</v>
      </c>
      <c r="X27" s="32">
        <v>0</v>
      </c>
      <c r="Y27" s="26">
        <f>K25-28</f>
        <v>9</v>
      </c>
      <c r="Z27" s="26">
        <f>L25-28</f>
        <v>7</v>
      </c>
      <c r="AA27" s="26">
        <f>M25-28</f>
        <v>8</v>
      </c>
      <c r="AC27" s="9">
        <f>AVERAGE(V25:V27)</f>
        <v>7.333333333333333</v>
      </c>
      <c r="AD27" t="s">
        <v>57</v>
      </c>
      <c r="AG27" s="21">
        <f>P27-7</f>
        <v>3</v>
      </c>
      <c r="AH27" s="21">
        <f>Q27-7</f>
        <v>0</v>
      </c>
      <c r="AI27" s="21">
        <f>R27-7</f>
        <v>2</v>
      </c>
      <c r="AJ27" s="21">
        <f t="shared" si="1"/>
        <v>4</v>
      </c>
      <c r="AK27" s="21">
        <f>P30-7</f>
        <v>5</v>
      </c>
      <c r="AL27" s="21">
        <f t="shared" si="2"/>
        <v>1</v>
      </c>
      <c r="AM27" s="21">
        <f t="shared" si="2"/>
        <v>3</v>
      </c>
      <c r="AN27" s="21">
        <f t="shared" si="2"/>
        <v>7</v>
      </c>
      <c r="AO27" s="21">
        <f t="shared" si="2"/>
        <v>6</v>
      </c>
      <c r="AP27" s="21">
        <f t="shared" si="2"/>
        <v>1</v>
      </c>
      <c r="AQ27" s="21">
        <f t="shared" si="2"/>
        <v>9</v>
      </c>
      <c r="AR27" s="21">
        <f t="shared" si="2"/>
        <v>2</v>
      </c>
      <c r="AS27" s="21">
        <f t="shared" si="2"/>
        <v>3</v>
      </c>
      <c r="AT27" s="21">
        <f t="shared" si="2"/>
        <v>3</v>
      </c>
      <c r="AU27" s="21">
        <f t="shared" si="2"/>
        <v>3</v>
      </c>
      <c r="AV27" s="21">
        <f t="shared" si="2"/>
        <v>2</v>
      </c>
      <c r="AW27" s="9">
        <f t="shared" si="3"/>
        <v>-8</v>
      </c>
      <c r="AX27" s="23">
        <f t="shared" si="3"/>
        <v>3</v>
      </c>
      <c r="AY27" s="9"/>
      <c r="AZ27" s="26">
        <f t="shared" si="4"/>
        <v>2</v>
      </c>
      <c r="BA27" s="26">
        <f t="shared" si="4"/>
        <v>0</v>
      </c>
      <c r="BB27" s="26">
        <f t="shared" si="4"/>
        <v>1</v>
      </c>
    </row>
    <row r="28" spans="1:33" ht="12.75">
      <c r="A28" s="4" t="s">
        <v>20</v>
      </c>
      <c r="B28" s="13">
        <v>40</v>
      </c>
      <c r="C28" s="13">
        <v>36</v>
      </c>
      <c r="D28" s="13">
        <v>38</v>
      </c>
      <c r="E28" s="13">
        <v>42</v>
      </c>
      <c r="F28" s="13">
        <v>41</v>
      </c>
      <c r="G28" s="13">
        <v>36</v>
      </c>
      <c r="H28" s="13">
        <v>44</v>
      </c>
      <c r="I28" s="13">
        <v>37</v>
      </c>
      <c r="J28" s="13">
        <v>38</v>
      </c>
      <c r="K28" s="13">
        <v>38</v>
      </c>
      <c r="L28" s="13">
        <v>38</v>
      </c>
      <c r="M28" s="13">
        <v>37</v>
      </c>
      <c r="P28" s="21">
        <f>B26-28</f>
        <v>10</v>
      </c>
      <c r="Q28" s="21">
        <f>C26-28</f>
        <v>8</v>
      </c>
      <c r="R28" s="21">
        <f>D26-28</f>
        <v>5</v>
      </c>
      <c r="S28" s="21">
        <f>E26-28</f>
        <v>11</v>
      </c>
      <c r="T28" s="21">
        <f>F26-28</f>
        <v>11</v>
      </c>
      <c r="U28" s="21">
        <f>G26-28</f>
        <v>6</v>
      </c>
      <c r="V28" s="21">
        <f>H26-28</f>
        <v>9</v>
      </c>
      <c r="W28" s="21">
        <f>I26-28</f>
        <v>10</v>
      </c>
      <c r="X28" s="21">
        <f>J26-28</f>
        <v>7</v>
      </c>
      <c r="Y28" s="21">
        <f>K26-28</f>
        <v>4</v>
      </c>
      <c r="Z28" s="21">
        <f>L26-28</f>
        <v>11</v>
      </c>
      <c r="AA28" s="21">
        <f>M26-28</f>
        <v>6</v>
      </c>
      <c r="AG28" t="s">
        <v>58</v>
      </c>
    </row>
    <row r="29" spans="1:27" ht="12.75">
      <c r="A29" s="4" t="s">
        <v>21</v>
      </c>
      <c r="B29" s="18">
        <v>28</v>
      </c>
      <c r="C29" s="18">
        <v>28</v>
      </c>
      <c r="D29" s="18">
        <v>28</v>
      </c>
      <c r="E29" s="18">
        <v>28</v>
      </c>
      <c r="F29" s="18">
        <v>29</v>
      </c>
      <c r="G29" s="18">
        <v>28</v>
      </c>
      <c r="H29" s="18">
        <v>28</v>
      </c>
      <c r="I29" s="18">
        <v>28</v>
      </c>
      <c r="J29" s="18">
        <v>28</v>
      </c>
      <c r="K29" s="18">
        <v>29</v>
      </c>
      <c r="L29" s="18">
        <v>27</v>
      </c>
      <c r="M29" s="18">
        <v>28</v>
      </c>
      <c r="P29" s="21">
        <f>B27-28</f>
        <v>10</v>
      </c>
      <c r="Q29" s="21">
        <f>C27-28</f>
        <v>14</v>
      </c>
      <c r="R29" s="21">
        <f>D27-28</f>
        <v>12</v>
      </c>
      <c r="S29" s="21">
        <f>E27-28</f>
        <v>10</v>
      </c>
      <c r="T29" s="21">
        <f>F27-28</f>
        <v>10</v>
      </c>
      <c r="U29" s="21">
        <f>G27-28</f>
        <v>7</v>
      </c>
      <c r="V29" s="21">
        <f>H27-28</f>
        <v>10</v>
      </c>
      <c r="W29" s="21">
        <f>I27-28</f>
        <v>9</v>
      </c>
      <c r="X29" s="21">
        <f>J27-28</f>
        <v>9</v>
      </c>
      <c r="Y29" s="21">
        <f>K27-28</f>
        <v>7</v>
      </c>
      <c r="Z29" s="21">
        <f>L27-28</f>
        <v>11</v>
      </c>
      <c r="AA29" s="21">
        <f>M27-28</f>
        <v>8</v>
      </c>
    </row>
    <row r="30" spans="1:27" ht="12.75">
      <c r="A30" s="4" t="s">
        <v>22</v>
      </c>
      <c r="B30" s="18">
        <v>27</v>
      </c>
      <c r="C30" s="18">
        <v>29</v>
      </c>
      <c r="D30" s="18">
        <v>25</v>
      </c>
      <c r="E30" s="18">
        <v>29</v>
      </c>
      <c r="F30" s="18">
        <v>28</v>
      </c>
      <c r="G30" s="18">
        <v>28</v>
      </c>
      <c r="H30" s="18">
        <v>28</v>
      </c>
      <c r="I30" s="18">
        <v>29</v>
      </c>
      <c r="J30" s="18">
        <v>32</v>
      </c>
      <c r="K30" s="18">
        <v>29</v>
      </c>
      <c r="L30" s="18">
        <v>29</v>
      </c>
      <c r="M30" s="18">
        <v>31</v>
      </c>
      <c r="P30" s="21">
        <f>B28-28</f>
        <v>12</v>
      </c>
      <c r="Q30" s="21">
        <f>C28-28</f>
        <v>8</v>
      </c>
      <c r="R30" s="21">
        <f>D28-28</f>
        <v>10</v>
      </c>
      <c r="S30" s="21">
        <f>E28-28</f>
        <v>14</v>
      </c>
      <c r="T30" s="21">
        <f>F28-28</f>
        <v>13</v>
      </c>
      <c r="U30" s="21">
        <f>G28-28</f>
        <v>8</v>
      </c>
      <c r="V30" s="21">
        <f>H28-28</f>
        <v>16</v>
      </c>
      <c r="W30" s="21">
        <f>I28-28</f>
        <v>9</v>
      </c>
      <c r="X30" s="21">
        <f>J28-28</f>
        <v>10</v>
      </c>
      <c r="Y30" s="21">
        <f>K28-28</f>
        <v>10</v>
      </c>
      <c r="Z30" s="21">
        <f>L28-28</f>
        <v>10</v>
      </c>
      <c r="AA30" s="21">
        <f>M28-28</f>
        <v>9</v>
      </c>
    </row>
    <row r="31" spans="1:27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12.7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16" ht="12.75">
      <c r="A33" s="10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1"/>
      <c r="O33" s="11"/>
      <c r="P33" s="8"/>
    </row>
    <row r="34" spans="1:15" ht="12.75">
      <c r="A34" s="10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1"/>
      <c r="O34" s="11"/>
    </row>
    <row r="35" spans="1:32" ht="12.75">
      <c r="A35" s="10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1"/>
      <c r="O35" s="11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</row>
    <row r="36" spans="1:32" ht="12.75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1"/>
      <c r="O36" s="11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12.75">
      <c r="A37" s="1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1"/>
      <c r="O37" s="11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15" ht="12.75">
      <c r="A38" s="1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1"/>
      <c r="O38" s="11"/>
    </row>
    <row r="39" spans="1:15" ht="12.75">
      <c r="A39" s="10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1"/>
      <c r="O39" s="11"/>
    </row>
    <row r="40" spans="1:15" ht="12.75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1"/>
      <c r="O40" s="11"/>
    </row>
    <row r="41" spans="1:15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1"/>
    </row>
    <row r="43" spans="1:15" ht="12.7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.7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.7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2.7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2.7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.7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85" spans="2:14" ht="12.75">
      <c r="B85" t="s">
        <v>38</v>
      </c>
      <c r="L85" t="s">
        <v>43</v>
      </c>
      <c r="N85" t="s">
        <v>44</v>
      </c>
    </row>
    <row r="86" spans="2:29" ht="12.75">
      <c r="B86" t="s">
        <v>47</v>
      </c>
      <c r="L86" t="e">
        <f>AVERAGE(H43:H45)</f>
        <v>#DIV/0!</v>
      </c>
      <c r="N86" t="e">
        <f>AVERAGE(B43:B45)</f>
        <v>#DIV/0!</v>
      </c>
      <c r="O86" t="e">
        <f>AVERAGE(C43:C45)</f>
        <v>#DIV/0!</v>
      </c>
      <c r="P86" t="e">
        <f>AVERAGE(D43:D45)</f>
        <v>#DIV/0!</v>
      </c>
      <c r="Q86" t="e">
        <f>AVERAGE(E43:E45)</f>
        <v>#DIV/0!</v>
      </c>
      <c r="R86" t="e">
        <f>AVERAGE(B46:B48)</f>
        <v>#DIV/0!</v>
      </c>
      <c r="S86" t="e">
        <f aca="true" t="shared" si="5" ref="S86:AC86">AVERAGE(C46:C48)</f>
        <v>#DIV/0!</v>
      </c>
      <c r="T86" t="e">
        <f t="shared" si="5"/>
        <v>#DIV/0!</v>
      </c>
      <c r="U86" t="e">
        <f t="shared" si="5"/>
        <v>#DIV/0!</v>
      </c>
      <c r="V86" t="e">
        <f t="shared" si="5"/>
        <v>#DIV/0!</v>
      </c>
      <c r="W86" t="e">
        <f t="shared" si="5"/>
        <v>#DIV/0!</v>
      </c>
      <c r="X86" t="e">
        <f t="shared" si="5"/>
        <v>#DIV/0!</v>
      </c>
      <c r="Y86" t="e">
        <f t="shared" si="5"/>
        <v>#DIV/0!</v>
      </c>
      <c r="Z86" t="e">
        <f t="shared" si="5"/>
        <v>#DIV/0!</v>
      </c>
      <c r="AA86" t="e">
        <f t="shared" si="5"/>
        <v>#DIV/0!</v>
      </c>
      <c r="AB86" t="e">
        <f t="shared" si="5"/>
        <v>#DIV/0!</v>
      </c>
      <c r="AC86" t="e">
        <f t="shared" si="5"/>
        <v>#DIV/0!</v>
      </c>
    </row>
    <row r="87" ht="12.75">
      <c r="N87" t="s">
        <v>45</v>
      </c>
    </row>
    <row r="88" spans="14:29" ht="12.75">
      <c r="N88" t="e">
        <f>N86/L86</f>
        <v>#DIV/0!</v>
      </c>
      <c r="O88" t="e">
        <f>O86/166.4698</f>
        <v>#DIV/0!</v>
      </c>
      <c r="P88" t="e">
        <f aca="true" t="shared" si="6" ref="P88:AC88">P86/166.4698</f>
        <v>#DIV/0!</v>
      </c>
      <c r="Q88" t="e">
        <f t="shared" si="6"/>
        <v>#DIV/0!</v>
      </c>
      <c r="R88" t="e">
        <f t="shared" si="6"/>
        <v>#DIV/0!</v>
      </c>
      <c r="S88" t="e">
        <f t="shared" si="6"/>
        <v>#DIV/0!</v>
      </c>
      <c r="T88" t="e">
        <f t="shared" si="6"/>
        <v>#DIV/0!</v>
      </c>
      <c r="U88" t="e">
        <f t="shared" si="6"/>
        <v>#DIV/0!</v>
      </c>
      <c r="V88" t="e">
        <f t="shared" si="6"/>
        <v>#DIV/0!</v>
      </c>
      <c r="W88" t="e">
        <f t="shared" si="6"/>
        <v>#DIV/0!</v>
      </c>
      <c r="X88" t="e">
        <f t="shared" si="6"/>
        <v>#DIV/0!</v>
      </c>
      <c r="Y88" t="e">
        <f t="shared" si="6"/>
        <v>#DIV/0!</v>
      </c>
      <c r="Z88" t="e">
        <f t="shared" si="6"/>
        <v>#DIV/0!</v>
      </c>
      <c r="AA88" t="e">
        <f t="shared" si="6"/>
        <v>#DIV/0!</v>
      </c>
      <c r="AB88" t="e">
        <f t="shared" si="6"/>
        <v>#DIV/0!</v>
      </c>
      <c r="AC88" t="e">
        <f t="shared" si="6"/>
        <v>#DIV/0!</v>
      </c>
    </row>
    <row r="89" ht="12.75">
      <c r="B89" t="s">
        <v>39</v>
      </c>
    </row>
    <row r="90" spans="2:12" ht="12.75">
      <c r="B90" t="s">
        <v>40</v>
      </c>
      <c r="L90" t="s">
        <v>44</v>
      </c>
    </row>
    <row r="91" spans="2:14" ht="12.75">
      <c r="B91" t="s">
        <v>41</v>
      </c>
      <c r="L91" t="e">
        <f>AVERAGE(B43:B45)</f>
        <v>#DIV/0!</v>
      </c>
      <c r="M91" t="e">
        <f>AVERAGE(C43:C45)</f>
        <v>#DIV/0!</v>
      </c>
      <c r="N91" t="e">
        <f>AVERAGE(D43:D45)</f>
        <v>#DIV/0!</v>
      </c>
    </row>
    <row r="92" spans="2:12" ht="12.75">
      <c r="B92" t="s">
        <v>42</v>
      </c>
      <c r="L92" t="s">
        <v>48</v>
      </c>
    </row>
    <row r="93" spans="12:14" ht="12.75">
      <c r="L93" t="e">
        <f>AVERAGE(K43:K45)</f>
        <v>#DIV/0!</v>
      </c>
      <c r="M93" t="e">
        <f>AVERAGE(L43:L45)</f>
        <v>#DIV/0!</v>
      </c>
      <c r="N93" t="e">
        <f>AVERAGE(M43:M45)</f>
        <v>#DIV/0!</v>
      </c>
    </row>
    <row r="94" ht="12.75">
      <c r="L94" t="s">
        <v>49</v>
      </c>
    </row>
    <row r="95" spans="2:14" ht="12.75">
      <c r="B95" t="s">
        <v>46</v>
      </c>
      <c r="L95" t="e">
        <f>L91/L93</f>
        <v>#DIV/0!</v>
      </c>
      <c r="M95" t="e">
        <f>M91/M93</f>
        <v>#DIV/0!</v>
      </c>
      <c r="N95" t="e">
        <f>N91/N93</f>
        <v>#DIV/0!</v>
      </c>
    </row>
    <row r="96" ht="12.75">
      <c r="B96" t="s">
        <v>50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31" sqref="A31"/>
    </sheetView>
  </sheetViews>
  <sheetFormatPr defaultColWidth="9.140625" defaultRowHeight="12.75"/>
  <cols>
    <col min="1" max="16384" width="8.7109375" style="0" customWidth="1"/>
  </cols>
  <sheetData>
    <row r="1" ht="12.75">
      <c r="A1" t="s">
        <v>0</v>
      </c>
    </row>
    <row r="2" spans="1:6" ht="12.75">
      <c r="A2" t="s">
        <v>1</v>
      </c>
      <c r="F2" s="1">
        <v>40022</v>
      </c>
    </row>
    <row r="3" spans="1:6" ht="12.75">
      <c r="A3" t="s">
        <v>2</v>
      </c>
      <c r="F3" s="2">
        <v>0.8652083333333334</v>
      </c>
    </row>
    <row r="5" spans="1:6" ht="12.75">
      <c r="A5" t="s">
        <v>3</v>
      </c>
      <c r="F5" s="3" t="s">
        <v>23</v>
      </c>
    </row>
    <row r="6" spans="1:7" ht="12.75">
      <c r="A6" t="s">
        <v>24</v>
      </c>
      <c r="F6">
        <v>488</v>
      </c>
      <c r="G6" t="s">
        <v>4</v>
      </c>
    </row>
    <row r="7" spans="1:7" ht="12.75">
      <c r="A7" t="s">
        <v>25</v>
      </c>
      <c r="F7">
        <v>575</v>
      </c>
      <c r="G7" t="s">
        <v>4</v>
      </c>
    </row>
    <row r="8" spans="1:7" ht="12.75">
      <c r="A8" t="s">
        <v>26</v>
      </c>
      <c r="F8">
        <v>20</v>
      </c>
      <c r="G8" t="s">
        <v>4</v>
      </c>
    </row>
    <row r="9" spans="1:7" ht="12.75">
      <c r="A9" t="s">
        <v>27</v>
      </c>
      <c r="F9">
        <v>20</v>
      </c>
      <c r="G9" t="s">
        <v>4</v>
      </c>
    </row>
    <row r="10" spans="1:6" ht="12.75">
      <c r="A10" t="s">
        <v>28</v>
      </c>
      <c r="F10">
        <v>55</v>
      </c>
    </row>
    <row r="11" spans="1:6" ht="12.75">
      <c r="A11" t="s">
        <v>5</v>
      </c>
      <c r="F11">
        <v>20</v>
      </c>
    </row>
    <row r="12" spans="1:6" ht="12.75">
      <c r="A12" t="s">
        <v>29</v>
      </c>
      <c r="F12" s="3" t="s">
        <v>30</v>
      </c>
    </row>
    <row r="13" spans="1:7" ht="12.75">
      <c r="A13" t="s">
        <v>31</v>
      </c>
      <c r="F13">
        <v>40</v>
      </c>
      <c r="G13" t="s">
        <v>32</v>
      </c>
    </row>
    <row r="14" spans="1:7" ht="12.75">
      <c r="A14" t="s">
        <v>33</v>
      </c>
      <c r="F14">
        <v>0</v>
      </c>
      <c r="G14" t="s">
        <v>32</v>
      </c>
    </row>
    <row r="15" spans="1:6" ht="12.75">
      <c r="A15" t="s">
        <v>6</v>
      </c>
      <c r="F15" s="3" t="s">
        <v>7</v>
      </c>
    </row>
    <row r="16" spans="1:7" ht="12.75">
      <c r="A16" t="s">
        <v>34</v>
      </c>
      <c r="F16">
        <v>5100</v>
      </c>
      <c r="G16" t="s">
        <v>35</v>
      </c>
    </row>
    <row r="17" spans="1:7" ht="12.75">
      <c r="A17" t="s">
        <v>8</v>
      </c>
      <c r="F17">
        <v>1</v>
      </c>
      <c r="G17" t="s">
        <v>9</v>
      </c>
    </row>
    <row r="18" spans="1:7" ht="12.75">
      <c r="A18" t="s">
        <v>10</v>
      </c>
      <c r="F18">
        <v>37</v>
      </c>
      <c r="G18" t="s">
        <v>13</v>
      </c>
    </row>
    <row r="19" spans="1:7" ht="12.75">
      <c r="A19" t="s">
        <v>11</v>
      </c>
      <c r="F19">
        <v>36.9</v>
      </c>
      <c r="G19" t="s">
        <v>13</v>
      </c>
    </row>
    <row r="21" spans="1:10" ht="12.75">
      <c r="A21" t="s">
        <v>36</v>
      </c>
      <c r="F21" t="s">
        <v>12</v>
      </c>
      <c r="I21">
        <v>37.1</v>
      </c>
      <c r="J21" t="s">
        <v>13</v>
      </c>
    </row>
    <row r="22" spans="1:13" ht="12.75">
      <c r="A22" s="4" t="s">
        <v>14</v>
      </c>
      <c r="B22" s="4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4">
        <v>7</v>
      </c>
      <c r="I22" s="4">
        <v>8</v>
      </c>
      <c r="J22" s="4">
        <v>9</v>
      </c>
      <c r="K22" s="4">
        <v>10</v>
      </c>
      <c r="L22" s="4">
        <v>11</v>
      </c>
      <c r="M22" s="4">
        <v>12</v>
      </c>
    </row>
    <row r="23" spans="1:13" ht="12.75">
      <c r="A23" s="4" t="s">
        <v>15</v>
      </c>
      <c r="B23" s="5">
        <v>85</v>
      </c>
      <c r="C23" s="5">
        <v>79</v>
      </c>
      <c r="D23" s="5">
        <v>73</v>
      </c>
      <c r="E23" s="5">
        <v>84</v>
      </c>
      <c r="F23" s="5">
        <v>10851</v>
      </c>
      <c r="G23" s="5">
        <v>88</v>
      </c>
      <c r="H23" s="5">
        <v>78</v>
      </c>
      <c r="I23" s="5">
        <v>86</v>
      </c>
      <c r="J23" s="5">
        <v>3476</v>
      </c>
      <c r="K23" s="5">
        <v>74</v>
      </c>
      <c r="L23" s="5">
        <v>74</v>
      </c>
      <c r="M23" s="5">
        <v>73</v>
      </c>
    </row>
    <row r="24" spans="1:13" ht="12.75">
      <c r="A24" s="4" t="s">
        <v>16</v>
      </c>
      <c r="B24" s="5">
        <v>76</v>
      </c>
      <c r="C24" s="5">
        <v>73</v>
      </c>
      <c r="D24" s="5">
        <v>69</v>
      </c>
      <c r="E24" s="5">
        <v>72</v>
      </c>
      <c r="F24" s="5">
        <v>10354</v>
      </c>
      <c r="G24" s="5">
        <v>84</v>
      </c>
      <c r="H24" s="5">
        <v>74</v>
      </c>
      <c r="I24" s="5">
        <v>83</v>
      </c>
      <c r="J24" s="5">
        <v>3272</v>
      </c>
      <c r="K24" s="5">
        <v>72</v>
      </c>
      <c r="L24" s="5">
        <v>74</v>
      </c>
      <c r="M24" s="5">
        <v>77</v>
      </c>
    </row>
    <row r="25" spans="1:13" ht="12.75">
      <c r="A25" s="4" t="s">
        <v>17</v>
      </c>
      <c r="B25" s="5">
        <v>81</v>
      </c>
      <c r="C25" s="5">
        <v>73</v>
      </c>
      <c r="D25" s="5">
        <v>74</v>
      </c>
      <c r="E25" s="5">
        <v>82</v>
      </c>
      <c r="F25" s="5">
        <v>60</v>
      </c>
      <c r="G25" s="5">
        <v>83</v>
      </c>
      <c r="H25" s="5">
        <v>74</v>
      </c>
      <c r="I25" s="5">
        <v>82</v>
      </c>
      <c r="J25" s="5">
        <v>61</v>
      </c>
      <c r="K25" s="5">
        <v>74</v>
      </c>
      <c r="L25" s="5">
        <v>71</v>
      </c>
      <c r="M25" s="5">
        <v>76</v>
      </c>
    </row>
    <row r="26" spans="1:13" ht="12.75">
      <c r="A26" s="4" t="s">
        <v>18</v>
      </c>
      <c r="B26" s="5">
        <v>82</v>
      </c>
      <c r="C26" s="5">
        <v>75</v>
      </c>
      <c r="D26" s="5">
        <v>70</v>
      </c>
      <c r="E26" s="5">
        <v>78</v>
      </c>
      <c r="F26" s="5">
        <v>78</v>
      </c>
      <c r="G26" s="5">
        <v>69</v>
      </c>
      <c r="H26" s="5">
        <v>78</v>
      </c>
      <c r="I26" s="5">
        <v>76</v>
      </c>
      <c r="J26" s="5">
        <v>74</v>
      </c>
      <c r="K26" s="5">
        <v>71</v>
      </c>
      <c r="L26" s="5">
        <v>81</v>
      </c>
      <c r="M26" s="5">
        <v>68</v>
      </c>
    </row>
    <row r="27" spans="1:13" ht="12.75">
      <c r="A27" s="4" t="s">
        <v>19</v>
      </c>
      <c r="B27" s="5">
        <v>80</v>
      </c>
      <c r="C27" s="5">
        <v>84</v>
      </c>
      <c r="D27" s="5">
        <v>82</v>
      </c>
      <c r="E27" s="5">
        <v>80</v>
      </c>
      <c r="F27" s="5">
        <v>79</v>
      </c>
      <c r="G27" s="5">
        <v>73</v>
      </c>
      <c r="H27" s="5">
        <v>76</v>
      </c>
      <c r="I27" s="5">
        <v>78</v>
      </c>
      <c r="J27" s="5">
        <v>82</v>
      </c>
      <c r="K27" s="5">
        <v>72</v>
      </c>
      <c r="L27" s="5">
        <v>82</v>
      </c>
      <c r="M27" s="5">
        <v>75</v>
      </c>
    </row>
    <row r="28" spans="1:13" ht="12.75">
      <c r="A28" s="4" t="s">
        <v>20</v>
      </c>
      <c r="B28" s="5">
        <v>81</v>
      </c>
      <c r="C28" s="5">
        <v>79</v>
      </c>
      <c r="D28" s="5">
        <v>81</v>
      </c>
      <c r="E28" s="5">
        <v>86</v>
      </c>
      <c r="F28" s="5">
        <v>88</v>
      </c>
      <c r="G28" s="5">
        <v>78</v>
      </c>
      <c r="H28" s="5">
        <v>88</v>
      </c>
      <c r="I28" s="5">
        <v>81</v>
      </c>
      <c r="J28" s="5">
        <v>87</v>
      </c>
      <c r="K28" s="5">
        <v>78</v>
      </c>
      <c r="L28" s="5">
        <v>79</v>
      </c>
      <c r="M28" s="5">
        <v>76</v>
      </c>
    </row>
    <row r="29" spans="1:13" ht="12.75">
      <c r="A29" s="4" t="s">
        <v>21</v>
      </c>
      <c r="B29" s="5">
        <v>55</v>
      </c>
      <c r="C29" s="5">
        <v>58</v>
      </c>
      <c r="D29" s="5">
        <v>57</v>
      </c>
      <c r="E29" s="5">
        <v>60</v>
      </c>
      <c r="F29" s="5">
        <v>59</v>
      </c>
      <c r="G29" s="5">
        <v>61</v>
      </c>
      <c r="H29" s="5">
        <v>59</v>
      </c>
      <c r="I29" s="5">
        <v>58</v>
      </c>
      <c r="J29" s="5">
        <v>58</v>
      </c>
      <c r="K29" s="5">
        <v>61</v>
      </c>
      <c r="L29" s="5">
        <v>59</v>
      </c>
      <c r="M29" s="5">
        <v>61</v>
      </c>
    </row>
    <row r="30" spans="1:13" ht="12.75">
      <c r="A30" s="4" t="s">
        <v>22</v>
      </c>
      <c r="B30" s="5">
        <v>57</v>
      </c>
      <c r="C30" s="5">
        <v>60</v>
      </c>
      <c r="D30" s="5">
        <v>59</v>
      </c>
      <c r="E30" s="5">
        <v>62</v>
      </c>
      <c r="F30" s="5">
        <v>60</v>
      </c>
      <c r="G30" s="5">
        <v>62</v>
      </c>
      <c r="H30" s="5">
        <v>58</v>
      </c>
      <c r="I30" s="5">
        <v>60</v>
      </c>
      <c r="J30" s="5">
        <v>66</v>
      </c>
      <c r="K30" s="5">
        <v>58</v>
      </c>
      <c r="L30" s="5">
        <v>63</v>
      </c>
      <c r="M30" s="5">
        <v>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iGEM 2007</dc:creator>
  <cp:keywords/>
  <dc:description/>
  <cp:lastModifiedBy>susan</cp:lastModifiedBy>
  <dcterms:created xsi:type="dcterms:W3CDTF">2009-07-29T00:48:51Z</dcterms:created>
  <dcterms:modified xsi:type="dcterms:W3CDTF">2009-08-03T04:51:19Z</dcterms:modified>
  <cp:category/>
  <cp:version/>
  <cp:contentType/>
  <cp:contentStatus/>
</cp:coreProperties>
</file>